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00" windowWidth="8310" windowHeight="4260" tabRatio="599"/>
  </bookViews>
  <sheets>
    <sheet name="Small Property" sheetId="2" r:id="rId1"/>
  </sheets>
  <definedNames>
    <definedName name="__123Graph_A" localSheetId="0" hidden="1">'Small Property'!$F$14:$F$31</definedName>
    <definedName name="__123Graph_X" localSheetId="0" hidden="1">'Small Property'!$A$14:$A$31</definedName>
    <definedName name="BRNTHIST">#REF!</definedName>
    <definedName name="EBERHIST">#REF!</definedName>
    <definedName name="VOLTHIST">'Small Property'!$A$1:$G$86</definedName>
  </definedNames>
  <calcPr calcId="145621"/>
</workbook>
</file>

<file path=xl/calcChain.xml><?xml version="1.0" encoding="utf-8"?>
<calcChain xmlns="http://schemas.openxmlformats.org/spreadsheetml/2006/main">
  <c r="E10" i="2" l="1"/>
  <c r="C10" i="2"/>
  <c r="C9" i="2"/>
  <c r="E9" i="2"/>
  <c r="D83" i="2"/>
  <c r="F83" i="2"/>
  <c r="D26" i="2"/>
  <c r="F26" i="2" s="1"/>
  <c r="D27" i="2"/>
  <c r="F27" i="2"/>
  <c r="D28" i="2"/>
  <c r="F28" i="2" s="1"/>
  <c r="D29" i="2"/>
  <c r="F29" i="2"/>
  <c r="D30" i="2"/>
  <c r="F30" i="2" s="1"/>
  <c r="D31" i="2"/>
  <c r="F31" i="2"/>
  <c r="D32" i="2"/>
  <c r="F32" i="2" s="1"/>
  <c r="D33" i="2"/>
  <c r="F33" i="2"/>
  <c r="D34" i="2"/>
  <c r="F34" i="2" s="1"/>
  <c r="D35" i="2"/>
  <c r="F35" i="2"/>
  <c r="D36" i="2"/>
  <c r="F36" i="2" s="1"/>
  <c r="D37" i="2"/>
  <c r="F37" i="2"/>
  <c r="D38" i="2"/>
  <c r="F38" i="2" s="1"/>
  <c r="D39" i="2"/>
  <c r="F39" i="2"/>
  <c r="D40" i="2"/>
  <c r="F40" i="2" s="1"/>
  <c r="D41" i="2"/>
  <c r="F41" i="2"/>
  <c r="D42" i="2"/>
  <c r="F42" i="2" s="1"/>
  <c r="D43" i="2"/>
  <c r="F43" i="2"/>
  <c r="D44" i="2"/>
  <c r="F44" i="2" s="1"/>
  <c r="D45" i="2"/>
  <c r="F45" i="2"/>
  <c r="D46" i="2"/>
  <c r="F46" i="2" s="1"/>
  <c r="D47" i="2"/>
  <c r="F47" i="2"/>
  <c r="D48" i="2"/>
  <c r="F48" i="2" s="1"/>
  <c r="D49" i="2"/>
  <c r="F49" i="2"/>
  <c r="D50" i="2"/>
  <c r="F50" i="2" s="1"/>
  <c r="D51" i="2"/>
  <c r="F51" i="2"/>
  <c r="D52" i="2"/>
  <c r="F52" i="2" s="1"/>
  <c r="D53" i="2"/>
  <c r="F53" i="2"/>
  <c r="D54" i="2"/>
  <c r="F54" i="2" s="1"/>
  <c r="D55" i="2"/>
  <c r="F55" i="2"/>
  <c r="D56" i="2"/>
  <c r="F56" i="2" s="1"/>
  <c r="D57" i="2"/>
  <c r="F57" i="2"/>
  <c r="D58" i="2"/>
  <c r="F58" i="2" s="1"/>
  <c r="D59" i="2"/>
  <c r="F59" i="2"/>
  <c r="D60" i="2"/>
  <c r="F60" i="2" s="1"/>
  <c r="D61" i="2"/>
  <c r="F61" i="2"/>
  <c r="D62" i="2"/>
  <c r="F62" i="2" s="1"/>
  <c r="D63" i="2"/>
  <c r="F63" i="2"/>
  <c r="D64" i="2"/>
  <c r="F64" i="2" s="1"/>
  <c r="D65" i="2"/>
  <c r="F65" i="2"/>
  <c r="D66" i="2"/>
  <c r="F66" i="2" s="1"/>
  <c r="D67" i="2"/>
  <c r="F67" i="2"/>
  <c r="D68" i="2"/>
  <c r="F68" i="2" s="1"/>
  <c r="D69" i="2"/>
  <c r="F69" i="2"/>
  <c r="D70" i="2"/>
  <c r="F70" i="2" s="1"/>
  <c r="D71" i="2"/>
  <c r="F71" i="2"/>
  <c r="D72" i="2"/>
  <c r="F72" i="2" s="1"/>
  <c r="D73" i="2"/>
  <c r="F73" i="2"/>
  <c r="D74" i="2"/>
  <c r="F74" i="2" s="1"/>
  <c r="D75" i="2"/>
  <c r="F75" i="2"/>
  <c r="D76" i="2"/>
  <c r="F76" i="2" s="1"/>
  <c r="D77" i="2"/>
  <c r="F77" i="2"/>
  <c r="D78" i="2"/>
  <c r="F78" i="2" s="1"/>
  <c r="D79" i="2"/>
  <c r="F79" i="2"/>
  <c r="D80" i="2"/>
  <c r="F80" i="2" s="1"/>
  <c r="D81" i="2"/>
  <c r="F81" i="2"/>
  <c r="D82" i="2"/>
  <c r="F82" i="2" s="1"/>
  <c r="D14" i="2"/>
  <c r="D15" i="2"/>
  <c r="D9" i="2" s="1"/>
  <c r="D16" i="2"/>
  <c r="D17" i="2"/>
  <c r="F17" i="2" s="1"/>
  <c r="D18" i="2"/>
  <c r="D19" i="2"/>
  <c r="F19" i="2" s="1"/>
  <c r="D20" i="2"/>
  <c r="F20" i="2" s="1"/>
  <c r="D21" i="2"/>
  <c r="D22" i="2"/>
  <c r="D23" i="2"/>
  <c r="D24" i="2"/>
  <c r="D25" i="2"/>
  <c r="F25" i="2" s="1"/>
  <c r="F14" i="2"/>
  <c r="F15" i="2"/>
  <c r="F16" i="2"/>
  <c r="F18" i="2"/>
  <c r="F21" i="2"/>
  <c r="F22" i="2"/>
  <c r="F23" i="2"/>
  <c r="F24" i="2"/>
  <c r="F10" i="2" l="1"/>
  <c r="F85" i="2"/>
  <c r="F86" i="2" s="1"/>
  <c r="C13" i="2"/>
  <c r="D13" i="2"/>
  <c r="F9" i="2"/>
  <c r="H17" i="2" l="1"/>
  <c r="I17" i="2" s="1"/>
  <c r="H25" i="2"/>
  <c r="I25" i="2" s="1"/>
  <c r="H33" i="2"/>
  <c r="I33" i="2" s="1"/>
  <c r="H41" i="2"/>
  <c r="I41" i="2" s="1"/>
  <c r="H49" i="2"/>
  <c r="I49" i="2" s="1"/>
  <c r="H57" i="2"/>
  <c r="I57" i="2" s="1"/>
  <c r="H65" i="2"/>
  <c r="I65" i="2" s="1"/>
  <c r="H73" i="2"/>
  <c r="I73" i="2" s="1"/>
  <c r="H81" i="2"/>
  <c r="I81" i="2" s="1"/>
  <c r="G73" i="2"/>
  <c r="G69" i="2"/>
  <c r="G61" i="2"/>
  <c r="G53" i="2"/>
  <c r="G20" i="2"/>
  <c r="G28" i="2"/>
  <c r="G36" i="2"/>
  <c r="G44" i="2"/>
  <c r="G14" i="2"/>
  <c r="G52" i="2"/>
  <c r="G37" i="2"/>
  <c r="H35" i="2"/>
  <c r="I35" i="2" s="1"/>
  <c r="H51" i="2"/>
  <c r="I51" i="2" s="1"/>
  <c r="H67" i="2"/>
  <c r="I67" i="2" s="1"/>
  <c r="H83" i="2"/>
  <c r="I83" i="2" s="1"/>
  <c r="G67" i="2"/>
  <c r="G38" i="2"/>
  <c r="H28" i="2"/>
  <c r="I28" i="2" s="1"/>
  <c r="H44" i="2"/>
  <c r="I44" i="2" s="1"/>
  <c r="H52" i="2"/>
  <c r="I52" i="2" s="1"/>
  <c r="H68" i="2"/>
  <c r="I68" i="2" s="1"/>
  <c r="H14" i="2"/>
  <c r="I14" i="2" s="1"/>
  <c r="G76" i="2"/>
  <c r="G65" i="2"/>
  <c r="G58" i="2"/>
  <c r="G23" i="2"/>
  <c r="G31" i="2"/>
  <c r="G39" i="2"/>
  <c r="H18" i="2"/>
  <c r="I18" i="2" s="1"/>
  <c r="H26" i="2"/>
  <c r="I26" i="2" s="1"/>
  <c r="H34" i="2"/>
  <c r="I34" i="2" s="1"/>
  <c r="H42" i="2"/>
  <c r="I42" i="2" s="1"/>
  <c r="H50" i="2"/>
  <c r="I50" i="2" s="1"/>
  <c r="H58" i="2"/>
  <c r="I58" i="2" s="1"/>
  <c r="H66" i="2"/>
  <c r="I66" i="2" s="1"/>
  <c r="H74" i="2"/>
  <c r="I74" i="2" s="1"/>
  <c r="H82" i="2"/>
  <c r="I82" i="2" s="1"/>
  <c r="G74" i="2"/>
  <c r="G68" i="2"/>
  <c r="G60" i="2"/>
  <c r="G21" i="2"/>
  <c r="G29" i="2"/>
  <c r="G45" i="2"/>
  <c r="H19" i="2"/>
  <c r="I19" i="2" s="1"/>
  <c r="H27" i="2"/>
  <c r="I27" i="2" s="1"/>
  <c r="H43" i="2"/>
  <c r="I43" i="2" s="1"/>
  <c r="H59" i="2"/>
  <c r="I59" i="2" s="1"/>
  <c r="H75" i="2"/>
  <c r="I75" i="2" s="1"/>
  <c r="G83" i="2"/>
  <c r="G75" i="2"/>
  <c r="G59" i="2"/>
  <c r="G22" i="2"/>
  <c r="G30" i="2"/>
  <c r="G46" i="2"/>
  <c r="H20" i="2"/>
  <c r="I20" i="2" s="1"/>
  <c r="H36" i="2"/>
  <c r="I36" i="2" s="1"/>
  <c r="H60" i="2"/>
  <c r="I60" i="2" s="1"/>
  <c r="H76" i="2"/>
  <c r="I76" i="2" s="1"/>
  <c r="G78" i="2"/>
  <c r="G15" i="2"/>
  <c r="G47" i="2"/>
  <c r="H21" i="2"/>
  <c r="I21" i="2" s="1"/>
  <c r="H29" i="2"/>
  <c r="I29" i="2" s="1"/>
  <c r="H37" i="2"/>
  <c r="I37" i="2" s="1"/>
  <c r="H45" i="2"/>
  <c r="I45" i="2" s="1"/>
  <c r="H53" i="2"/>
  <c r="I53" i="2" s="1"/>
  <c r="H61" i="2"/>
  <c r="I61" i="2" s="1"/>
  <c r="H69" i="2"/>
  <c r="I69" i="2" s="1"/>
  <c r="H77" i="2"/>
  <c r="I77" i="2" s="1"/>
  <c r="G79" i="2"/>
  <c r="G77" i="2"/>
  <c r="G66" i="2"/>
  <c r="G57" i="2"/>
  <c r="G16" i="2"/>
  <c r="G24" i="2"/>
  <c r="G32" i="2"/>
  <c r="G40" i="2"/>
  <c r="G48" i="2"/>
  <c r="G71" i="2"/>
  <c r="G18" i="2"/>
  <c r="G34" i="2"/>
  <c r="G50" i="2"/>
  <c r="H24" i="2"/>
  <c r="I24" i="2" s="1"/>
  <c r="H40" i="2"/>
  <c r="I40" i="2" s="1"/>
  <c r="H56" i="2"/>
  <c r="I56" i="2" s="1"/>
  <c r="H72" i="2"/>
  <c r="I72" i="2" s="1"/>
  <c r="G82" i="2"/>
  <c r="G62" i="2"/>
  <c r="G19" i="2"/>
  <c r="G35" i="2"/>
  <c r="G51" i="2"/>
  <c r="H22" i="2"/>
  <c r="I22" i="2" s="1"/>
  <c r="H30" i="2"/>
  <c r="I30" i="2" s="1"/>
  <c r="H38" i="2"/>
  <c r="I38" i="2" s="1"/>
  <c r="H46" i="2"/>
  <c r="I46" i="2" s="1"/>
  <c r="H54" i="2"/>
  <c r="I54" i="2" s="1"/>
  <c r="H62" i="2"/>
  <c r="I62" i="2" s="1"/>
  <c r="H70" i="2"/>
  <c r="I70" i="2" s="1"/>
  <c r="H78" i="2"/>
  <c r="I78" i="2" s="1"/>
  <c r="G80" i="2"/>
  <c r="G72" i="2"/>
  <c r="G64" i="2"/>
  <c r="G56" i="2"/>
  <c r="G17" i="2"/>
  <c r="G25" i="2"/>
  <c r="G33" i="2"/>
  <c r="G41" i="2"/>
  <c r="G49" i="2"/>
  <c r="H15" i="2"/>
  <c r="I15" i="2" s="1"/>
  <c r="H23" i="2"/>
  <c r="I23" i="2" s="1"/>
  <c r="H31" i="2"/>
  <c r="I31" i="2" s="1"/>
  <c r="H39" i="2"/>
  <c r="I39" i="2" s="1"/>
  <c r="H47" i="2"/>
  <c r="I47" i="2" s="1"/>
  <c r="H55" i="2"/>
  <c r="I55" i="2" s="1"/>
  <c r="H63" i="2"/>
  <c r="I63" i="2" s="1"/>
  <c r="H71" i="2"/>
  <c r="I71" i="2" s="1"/>
  <c r="H79" i="2"/>
  <c r="I79" i="2" s="1"/>
  <c r="G81" i="2"/>
  <c r="G63" i="2"/>
  <c r="G55" i="2"/>
  <c r="G26" i="2"/>
  <c r="G42" i="2"/>
  <c r="H16" i="2"/>
  <c r="I16" i="2" s="1"/>
  <c r="H32" i="2"/>
  <c r="I32" i="2" s="1"/>
  <c r="H48" i="2"/>
  <c r="I48" i="2" s="1"/>
  <c r="H64" i="2"/>
  <c r="I64" i="2" s="1"/>
  <c r="H80" i="2"/>
  <c r="I80" i="2" s="1"/>
  <c r="G70" i="2"/>
  <c r="G54" i="2"/>
  <c r="G27" i="2"/>
  <c r="G43" i="2"/>
</calcChain>
</file>

<file path=xl/sharedStrings.xml><?xml version="1.0" encoding="utf-8"?>
<sst xmlns="http://schemas.openxmlformats.org/spreadsheetml/2006/main" count="74" uniqueCount="30">
  <si>
    <t>DATE</t>
  </si>
  <si>
    <t>HCF</t>
  </si>
  <si>
    <t>GAL</t>
  </si>
  <si>
    <t>DAYS</t>
  </si>
  <si>
    <t>GAL/DAY</t>
  </si>
  <si>
    <t>Averages:</t>
  </si>
  <si>
    <t>DEC</t>
  </si>
  <si>
    <t>JUN</t>
  </si>
  <si>
    <t>AUG</t>
  </si>
  <si>
    <t>OCT</t>
  </si>
  <si>
    <t>JUL</t>
  </si>
  <si>
    <t>MAY</t>
  </si>
  <si>
    <t>SEP</t>
  </si>
  <si>
    <t>NOV</t>
  </si>
  <si>
    <t>JAN 92</t>
  </si>
  <si>
    <t>MAR</t>
  </si>
  <si>
    <t>JAN 93</t>
  </si>
  <si>
    <t>JAN 94</t>
  </si>
  <si>
    <t>Std Dev</t>
  </si>
  <si>
    <t>Current</t>
  </si>
  <si>
    <t>Z Value</t>
  </si>
  <si>
    <t>Jan-02</t>
  </si>
  <si>
    <t>High</t>
  </si>
  <si>
    <t>Low</t>
  </si>
  <si>
    <t>x</t>
  </si>
  <si>
    <t>Jan-03</t>
  </si>
  <si>
    <t>ANYWHERE STREET WATER CONSUMPTION</t>
  </si>
  <si>
    <t>4736-40 ANYWHERE ST.</t>
  </si>
  <si>
    <t>ACCT: 99-55555-22-2</t>
  </si>
  <si>
    <t>2 σ &gt; 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</si>
</sst>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m/dd/yy_)"/>
    <numFmt numFmtId="165" formatCode="0_)"/>
    <numFmt numFmtId="166" formatCode="0.0"/>
    <numFmt numFmtId="171" formatCode="0.000"/>
  </numFmts>
  <fonts count="5" x14ac:knownFonts="1">
    <font>
      <sz val="9"/>
      <name val="Arial"/>
      <family val="2"/>
    </font>
    <font>
      <sz val="16"/>
      <name val="Helv"/>
    </font>
    <font>
      <u val="double"/>
      <sz val="12"/>
      <name val="Helv"/>
    </font>
    <font>
      <sz val="8"/>
      <name val="Tms Rmn"/>
    </font>
    <font>
      <sz val="6"/>
      <name val="Tms Rmn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 applyProtection="1">
      <alignment horizontal="center"/>
    </xf>
    <xf numFmtId="165" fontId="0" fillId="0" borderId="0" xfId="0" applyNumberFormat="1" applyAlignment="1" applyProtection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6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17" fontId="0" fillId="0" borderId="0" xfId="0" applyNumberFormat="1" applyAlignment="1">
      <alignment horizontal="left"/>
    </xf>
    <xf numFmtId="17" fontId="0" fillId="0" borderId="0" xfId="0" applyNumberFormat="1"/>
    <xf numFmtId="171" fontId="0" fillId="0" borderId="0" xfId="0" applyNumberFormat="1" applyAlignment="1">
      <alignment horizontal="center"/>
    </xf>
    <xf numFmtId="1" fontId="0" fillId="0" borderId="0" xfId="0" applyNumberFormat="1"/>
    <xf numFmtId="16" fontId="0" fillId="0" borderId="0" xfId="0" quotePrefix="1" applyNumberFormat="1" applyAlignment="1">
      <alignment horizontal="left"/>
    </xf>
    <xf numFmtId="165" fontId="0" fillId="0" borderId="0" xfId="0" applyNumberFormat="1" applyAlignment="1">
      <alignment horizontal="center"/>
    </xf>
    <xf numFmtId="49" fontId="0" fillId="0" borderId="0" xfId="0" quotePrefix="1" applyNumberFormat="1"/>
    <xf numFmtId="17" fontId="0" fillId="0" borderId="0" xfId="0" applyNumberFormat="1" applyFill="1" applyAlignment="1">
      <alignment horizontal="left"/>
    </xf>
    <xf numFmtId="164" fontId="0" fillId="0" borderId="0" xfId="0" applyNumberFormat="1" applyFill="1" applyAlignment="1" applyProtection="1">
      <alignment horizontal="center"/>
    </xf>
    <xf numFmtId="0" fontId="0" fillId="0" borderId="0" xfId="0" applyFill="1" applyAlignment="1">
      <alignment horizontal="center"/>
    </xf>
    <xf numFmtId="165" fontId="0" fillId="0" borderId="0" xfId="0" applyNumberFormat="1" applyFill="1" applyAlignment="1" applyProtection="1">
      <alignment horizontal="center"/>
    </xf>
    <xf numFmtId="1" fontId="0" fillId="0" borderId="0" xfId="0" applyNumberFormat="1" applyFill="1"/>
    <xf numFmtId="0" fontId="0" fillId="0" borderId="0" xfId="0" applyFill="1" applyAlignment="1">
      <alignment horizontal="left"/>
    </xf>
    <xf numFmtId="166" fontId="0" fillId="0" borderId="0" xfId="0" applyNumberFormat="1" applyBorder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Anywhere St. Water Consumption</a:t>
            </a:r>
          </a:p>
        </c:rich>
      </c:tx>
      <c:layout>
        <c:manualLayout>
          <c:xMode val="edge"/>
          <c:yMode val="edge"/>
          <c:x val="0.3649932157394844"/>
          <c:y val="3.13199789394114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2618724559023"/>
          <c:y val="0.1498884706386121"/>
          <c:w val="0.86974219810040709"/>
          <c:h val="0.58836817579037282"/>
        </c:manualLayout>
      </c:layout>
      <c:lineChart>
        <c:grouping val="standard"/>
        <c:varyColors val="0"/>
        <c:ser>
          <c:idx val="0"/>
          <c:order val="0"/>
          <c:tx>
            <c:v>Gallons per day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'Small Property'!$A$14:$A$83</c:f>
              <c:strCache>
                <c:ptCount val="70"/>
                <c:pt idx="0">
                  <c:v>May-91</c:v>
                </c:pt>
                <c:pt idx="1">
                  <c:v>JUL</c:v>
                </c:pt>
                <c:pt idx="2">
                  <c:v>SEP</c:v>
                </c:pt>
                <c:pt idx="3">
                  <c:v>NOV</c:v>
                </c:pt>
                <c:pt idx="4">
                  <c:v>JAN 92</c:v>
                </c:pt>
                <c:pt idx="5">
                  <c:v>MAR</c:v>
                </c:pt>
                <c:pt idx="6">
                  <c:v>May-92</c:v>
                </c:pt>
                <c:pt idx="7">
                  <c:v>JUL</c:v>
                </c:pt>
                <c:pt idx="8">
                  <c:v>SEP</c:v>
                </c:pt>
                <c:pt idx="9">
                  <c:v>NOV</c:v>
                </c:pt>
                <c:pt idx="10">
                  <c:v>JAN 93</c:v>
                </c:pt>
                <c:pt idx="11">
                  <c:v>MAR</c:v>
                </c:pt>
                <c:pt idx="12">
                  <c:v>May-93</c:v>
                </c:pt>
                <c:pt idx="13">
                  <c:v>JUL</c:v>
                </c:pt>
                <c:pt idx="14">
                  <c:v>SEP</c:v>
                </c:pt>
                <c:pt idx="15">
                  <c:v>NOV</c:v>
                </c:pt>
                <c:pt idx="16">
                  <c:v>JAN 94</c:v>
                </c:pt>
                <c:pt idx="17">
                  <c:v>MAR</c:v>
                </c:pt>
                <c:pt idx="18">
                  <c:v>May-94</c:v>
                </c:pt>
                <c:pt idx="19">
                  <c:v>AUG</c:v>
                </c:pt>
                <c:pt idx="20">
                  <c:v>OCT</c:v>
                </c:pt>
                <c:pt idx="21">
                  <c:v>DEC</c:v>
                </c:pt>
                <c:pt idx="22">
                  <c:v>Jan-95</c:v>
                </c:pt>
                <c:pt idx="23">
                  <c:v>MAR</c:v>
                </c:pt>
                <c:pt idx="24">
                  <c:v>May-95</c:v>
                </c:pt>
                <c:pt idx="25">
                  <c:v>JUL</c:v>
                </c:pt>
                <c:pt idx="26">
                  <c:v>SEP</c:v>
                </c:pt>
                <c:pt idx="27">
                  <c:v>NOV</c:v>
                </c:pt>
                <c:pt idx="28">
                  <c:v>Jan-96</c:v>
                </c:pt>
                <c:pt idx="29">
                  <c:v>MAR</c:v>
                </c:pt>
                <c:pt idx="30">
                  <c:v>May-96</c:v>
                </c:pt>
                <c:pt idx="31">
                  <c:v>AUG</c:v>
                </c:pt>
                <c:pt idx="32">
                  <c:v>OCT</c:v>
                </c:pt>
                <c:pt idx="33">
                  <c:v>DEC</c:v>
                </c:pt>
                <c:pt idx="34">
                  <c:v>Jan-97</c:v>
                </c:pt>
                <c:pt idx="35">
                  <c:v>MAR</c:v>
                </c:pt>
                <c:pt idx="36">
                  <c:v>MAY</c:v>
                </c:pt>
                <c:pt idx="37">
                  <c:v>JUL</c:v>
                </c:pt>
                <c:pt idx="38">
                  <c:v>SEP</c:v>
                </c:pt>
                <c:pt idx="39">
                  <c:v>NOV</c:v>
                </c:pt>
                <c:pt idx="40">
                  <c:v>Jan-98</c:v>
                </c:pt>
                <c:pt idx="41">
                  <c:v>MAR</c:v>
                </c:pt>
                <c:pt idx="42">
                  <c:v>JUN</c:v>
                </c:pt>
                <c:pt idx="43">
                  <c:v>AUG</c:v>
                </c:pt>
                <c:pt idx="44">
                  <c:v>OCT</c:v>
                </c:pt>
                <c:pt idx="45">
                  <c:v>DEC</c:v>
                </c:pt>
                <c:pt idx="46">
                  <c:v>Jan-99</c:v>
                </c:pt>
                <c:pt idx="47">
                  <c:v>MAY</c:v>
                </c:pt>
                <c:pt idx="48">
                  <c:v>JUL</c:v>
                </c:pt>
                <c:pt idx="49">
                  <c:v>SEP</c:v>
                </c:pt>
                <c:pt idx="50">
                  <c:v>NOV</c:v>
                </c:pt>
                <c:pt idx="51">
                  <c:v>Jan-00</c:v>
                </c:pt>
                <c:pt idx="52">
                  <c:v>MAR</c:v>
                </c:pt>
                <c:pt idx="53">
                  <c:v>MAY</c:v>
                </c:pt>
                <c:pt idx="54">
                  <c:v>JUL</c:v>
                </c:pt>
                <c:pt idx="55">
                  <c:v>SEP</c:v>
                </c:pt>
                <c:pt idx="56">
                  <c:v>NOV</c:v>
                </c:pt>
                <c:pt idx="57">
                  <c:v>Jan-01</c:v>
                </c:pt>
                <c:pt idx="58">
                  <c:v>MAR</c:v>
                </c:pt>
                <c:pt idx="59">
                  <c:v>MAY</c:v>
                </c:pt>
                <c:pt idx="60">
                  <c:v>JUL</c:v>
                </c:pt>
                <c:pt idx="61">
                  <c:v>SEP</c:v>
                </c:pt>
                <c:pt idx="62">
                  <c:v>NOV</c:v>
                </c:pt>
                <c:pt idx="63">
                  <c:v>Jan-02</c:v>
                </c:pt>
                <c:pt idx="64">
                  <c:v>MAR</c:v>
                </c:pt>
                <c:pt idx="65">
                  <c:v>MAY</c:v>
                </c:pt>
                <c:pt idx="66">
                  <c:v>JUL</c:v>
                </c:pt>
                <c:pt idx="67">
                  <c:v>SEP</c:v>
                </c:pt>
                <c:pt idx="68">
                  <c:v>NOV</c:v>
                </c:pt>
                <c:pt idx="69">
                  <c:v>Jan-03</c:v>
                </c:pt>
              </c:strCache>
            </c:strRef>
          </c:cat>
          <c:val>
            <c:numRef>
              <c:f>'Small Property'!$F$14:$F$83</c:f>
              <c:numCache>
                <c:formatCode>0_)</c:formatCode>
                <c:ptCount val="70"/>
                <c:pt idx="0">
                  <c:v>734.87719298245611</c:v>
                </c:pt>
                <c:pt idx="1">
                  <c:v>844.51612903225805</c:v>
                </c:pt>
                <c:pt idx="2">
                  <c:v>872.66666666666663</c:v>
                </c:pt>
                <c:pt idx="3">
                  <c:v>851.56923076923078</c:v>
                </c:pt>
                <c:pt idx="4">
                  <c:v>1044.6206896551723</c:v>
                </c:pt>
                <c:pt idx="5">
                  <c:v>880.70967741935488</c:v>
                </c:pt>
                <c:pt idx="6">
                  <c:v>748</c:v>
                </c:pt>
                <c:pt idx="7">
                  <c:v>816</c:v>
                </c:pt>
                <c:pt idx="8">
                  <c:v>978.15384615384619</c:v>
                </c:pt>
                <c:pt idx="9">
                  <c:v>965.16129032258061</c:v>
                </c:pt>
                <c:pt idx="10">
                  <c:v>914.22222222222217</c:v>
                </c:pt>
                <c:pt idx="11">
                  <c:v>748</c:v>
                </c:pt>
                <c:pt idx="12">
                  <c:v>314.94736842105266</c:v>
                </c:pt>
                <c:pt idx="13">
                  <c:v>349.06666666666666</c:v>
                </c:pt>
                <c:pt idx="14">
                  <c:v>410.19354838709677</c:v>
                </c:pt>
                <c:pt idx="15">
                  <c:v>406.80701754385967</c:v>
                </c:pt>
                <c:pt idx="16">
                  <c:v>348.20689655172413</c:v>
                </c:pt>
                <c:pt idx="17">
                  <c:v>301.61290322580646</c:v>
                </c:pt>
                <c:pt idx="18">
                  <c:v>348.20689655172413</c:v>
                </c:pt>
                <c:pt idx="19">
                  <c:v>477.88888888888891</c:v>
                </c:pt>
                <c:pt idx="20">
                  <c:v>453.33333333333331</c:v>
                </c:pt>
                <c:pt idx="21">
                  <c:v>380.8</c:v>
                </c:pt>
                <c:pt idx="22">
                  <c:v>344.3174603174603</c:v>
                </c:pt>
                <c:pt idx="23">
                  <c:v>325.74193548387098</c:v>
                </c:pt>
                <c:pt idx="24">
                  <c:v>440.78571428571428</c:v>
                </c:pt>
                <c:pt idx="25">
                  <c:v>432.4375</c:v>
                </c:pt>
                <c:pt idx="26">
                  <c:v>444.125</c:v>
                </c:pt>
                <c:pt idx="27">
                  <c:v>427.42857142857144</c:v>
                </c:pt>
                <c:pt idx="28">
                  <c:v>427.42857142857144</c:v>
                </c:pt>
                <c:pt idx="29">
                  <c:v>423.86666666666667</c:v>
                </c:pt>
                <c:pt idx="30">
                  <c:v>405.69491525423729</c:v>
                </c:pt>
                <c:pt idx="31">
                  <c:v>432.4375</c:v>
                </c:pt>
                <c:pt idx="32">
                  <c:v>478.22950819672133</c:v>
                </c:pt>
                <c:pt idx="33">
                  <c:v>361.93548387096774</c:v>
                </c:pt>
                <c:pt idx="34">
                  <c:v>215.52542372881356</c:v>
                </c:pt>
                <c:pt idx="35">
                  <c:v>311.66666666666669</c:v>
                </c:pt>
                <c:pt idx="36">
                  <c:v>329.62711864406782</c:v>
                </c:pt>
                <c:pt idx="37">
                  <c:v>457.73134328358208</c:v>
                </c:pt>
                <c:pt idx="38">
                  <c:v>393.0169491525424</c:v>
                </c:pt>
                <c:pt idx="39">
                  <c:v>282.03278688524591</c:v>
                </c:pt>
                <c:pt idx="40">
                  <c:v>404.65573770491801</c:v>
                </c:pt>
                <c:pt idx="41">
                  <c:v>270.82758620689657</c:v>
                </c:pt>
                <c:pt idx="42">
                  <c:v>355.60655737704917</c:v>
                </c:pt>
                <c:pt idx="43">
                  <c:v>346.08955223880599</c:v>
                </c:pt>
                <c:pt idx="44">
                  <c:v>416.91803278688525</c:v>
                </c:pt>
                <c:pt idx="45">
                  <c:v>306.55737704918033</c:v>
                </c:pt>
                <c:pt idx="46">
                  <c:v>211.93333333333334</c:v>
                </c:pt>
                <c:pt idx="47">
                  <c:v>274.26666666666665</c:v>
                </c:pt>
                <c:pt idx="48">
                  <c:v>228.20338983050848</c:v>
                </c:pt>
                <c:pt idx="49">
                  <c:v>386.46666666666664</c:v>
                </c:pt>
                <c:pt idx="50">
                  <c:v>164.81355932203391</c:v>
                </c:pt>
                <c:pt idx="51">
                  <c:v>142.47619047619048</c:v>
                </c:pt>
                <c:pt idx="52">
                  <c:v>196.19672131147541</c:v>
                </c:pt>
                <c:pt idx="53">
                  <c:v>304.27118644067798</c:v>
                </c:pt>
                <c:pt idx="54">
                  <c:v>1019.0144927536232</c:v>
                </c:pt>
                <c:pt idx="55">
                  <c:v>551.80327868852464</c:v>
                </c:pt>
                <c:pt idx="56">
                  <c:v>583.18644067796606</c:v>
                </c:pt>
                <c:pt idx="57">
                  <c:v>60.322580645161288</c:v>
                </c:pt>
                <c:pt idx="58">
                  <c:v>131.2280701754386</c:v>
                </c:pt>
                <c:pt idx="59">
                  <c:v>446.38709677419354</c:v>
                </c:pt>
                <c:pt idx="60">
                  <c:v>301.61290322580646</c:v>
                </c:pt>
                <c:pt idx="61">
                  <c:v>451.37931034482756</c:v>
                </c:pt>
                <c:pt idx="62">
                  <c:v>303.875</c:v>
                </c:pt>
                <c:pt idx="63">
                  <c:v>331.08196721311475</c:v>
                </c:pt>
                <c:pt idx="64">
                  <c:v>506.70967741935482</c:v>
                </c:pt>
                <c:pt idx="65">
                  <c:v>393.0169491525424</c:v>
                </c:pt>
                <c:pt idx="66">
                  <c:v>318.81967213114751</c:v>
                </c:pt>
                <c:pt idx="67">
                  <c:v>398.12903225806451</c:v>
                </c:pt>
                <c:pt idx="68">
                  <c:v>316.94915254237287</c:v>
                </c:pt>
                <c:pt idx="69">
                  <c:v>379.93650793650795</c:v>
                </c:pt>
              </c:numCache>
            </c:numRef>
          </c:val>
          <c:smooth val="0"/>
        </c:ser>
        <c:ser>
          <c:idx val="1"/>
          <c:order val="1"/>
          <c:tx>
            <c:v>Average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'Small Property'!$A$14:$A$83</c:f>
              <c:strCache>
                <c:ptCount val="70"/>
                <c:pt idx="0">
                  <c:v>May-91</c:v>
                </c:pt>
                <c:pt idx="1">
                  <c:v>JUL</c:v>
                </c:pt>
                <c:pt idx="2">
                  <c:v>SEP</c:v>
                </c:pt>
                <c:pt idx="3">
                  <c:v>NOV</c:v>
                </c:pt>
                <c:pt idx="4">
                  <c:v>JAN 92</c:v>
                </c:pt>
                <c:pt idx="5">
                  <c:v>MAR</c:v>
                </c:pt>
                <c:pt idx="6">
                  <c:v>May-92</c:v>
                </c:pt>
                <c:pt idx="7">
                  <c:v>JUL</c:v>
                </c:pt>
                <c:pt idx="8">
                  <c:v>SEP</c:v>
                </c:pt>
                <c:pt idx="9">
                  <c:v>NOV</c:v>
                </c:pt>
                <c:pt idx="10">
                  <c:v>JAN 93</c:v>
                </c:pt>
                <c:pt idx="11">
                  <c:v>MAR</c:v>
                </c:pt>
                <c:pt idx="12">
                  <c:v>May-93</c:v>
                </c:pt>
                <c:pt idx="13">
                  <c:v>JUL</c:v>
                </c:pt>
                <c:pt idx="14">
                  <c:v>SEP</c:v>
                </c:pt>
                <c:pt idx="15">
                  <c:v>NOV</c:v>
                </c:pt>
                <c:pt idx="16">
                  <c:v>JAN 94</c:v>
                </c:pt>
                <c:pt idx="17">
                  <c:v>MAR</c:v>
                </c:pt>
                <c:pt idx="18">
                  <c:v>May-94</c:v>
                </c:pt>
                <c:pt idx="19">
                  <c:v>AUG</c:v>
                </c:pt>
                <c:pt idx="20">
                  <c:v>OCT</c:v>
                </c:pt>
                <c:pt idx="21">
                  <c:v>DEC</c:v>
                </c:pt>
                <c:pt idx="22">
                  <c:v>Jan-95</c:v>
                </c:pt>
                <c:pt idx="23">
                  <c:v>MAR</c:v>
                </c:pt>
                <c:pt idx="24">
                  <c:v>May-95</c:v>
                </c:pt>
                <c:pt idx="25">
                  <c:v>JUL</c:v>
                </c:pt>
                <c:pt idx="26">
                  <c:v>SEP</c:v>
                </c:pt>
                <c:pt idx="27">
                  <c:v>NOV</c:v>
                </c:pt>
                <c:pt idx="28">
                  <c:v>Jan-96</c:v>
                </c:pt>
                <c:pt idx="29">
                  <c:v>MAR</c:v>
                </c:pt>
                <c:pt idx="30">
                  <c:v>May-96</c:v>
                </c:pt>
                <c:pt idx="31">
                  <c:v>AUG</c:v>
                </c:pt>
                <c:pt idx="32">
                  <c:v>OCT</c:v>
                </c:pt>
                <c:pt idx="33">
                  <c:v>DEC</c:v>
                </c:pt>
                <c:pt idx="34">
                  <c:v>Jan-97</c:v>
                </c:pt>
                <c:pt idx="35">
                  <c:v>MAR</c:v>
                </c:pt>
                <c:pt idx="36">
                  <c:v>MAY</c:v>
                </c:pt>
                <c:pt idx="37">
                  <c:v>JUL</c:v>
                </c:pt>
                <c:pt idx="38">
                  <c:v>SEP</c:v>
                </c:pt>
                <c:pt idx="39">
                  <c:v>NOV</c:v>
                </c:pt>
                <c:pt idx="40">
                  <c:v>Jan-98</c:v>
                </c:pt>
                <c:pt idx="41">
                  <c:v>MAR</c:v>
                </c:pt>
                <c:pt idx="42">
                  <c:v>JUN</c:v>
                </c:pt>
                <c:pt idx="43">
                  <c:v>AUG</c:v>
                </c:pt>
                <c:pt idx="44">
                  <c:v>OCT</c:v>
                </c:pt>
                <c:pt idx="45">
                  <c:v>DEC</c:v>
                </c:pt>
                <c:pt idx="46">
                  <c:v>Jan-99</c:v>
                </c:pt>
                <c:pt idx="47">
                  <c:v>MAY</c:v>
                </c:pt>
                <c:pt idx="48">
                  <c:v>JUL</c:v>
                </c:pt>
                <c:pt idx="49">
                  <c:v>SEP</c:v>
                </c:pt>
                <c:pt idx="50">
                  <c:v>NOV</c:v>
                </c:pt>
                <c:pt idx="51">
                  <c:v>Jan-00</c:v>
                </c:pt>
                <c:pt idx="52">
                  <c:v>MAR</c:v>
                </c:pt>
                <c:pt idx="53">
                  <c:v>MAY</c:v>
                </c:pt>
                <c:pt idx="54">
                  <c:v>JUL</c:v>
                </c:pt>
                <c:pt idx="55">
                  <c:v>SEP</c:v>
                </c:pt>
                <c:pt idx="56">
                  <c:v>NOV</c:v>
                </c:pt>
                <c:pt idx="57">
                  <c:v>Jan-01</c:v>
                </c:pt>
                <c:pt idx="58">
                  <c:v>MAR</c:v>
                </c:pt>
                <c:pt idx="59">
                  <c:v>MAY</c:v>
                </c:pt>
                <c:pt idx="60">
                  <c:v>JUL</c:v>
                </c:pt>
                <c:pt idx="61">
                  <c:v>SEP</c:v>
                </c:pt>
                <c:pt idx="62">
                  <c:v>NOV</c:v>
                </c:pt>
                <c:pt idx="63">
                  <c:v>Jan-02</c:v>
                </c:pt>
                <c:pt idx="64">
                  <c:v>MAR</c:v>
                </c:pt>
                <c:pt idx="65">
                  <c:v>MAY</c:v>
                </c:pt>
                <c:pt idx="66">
                  <c:v>JUL</c:v>
                </c:pt>
                <c:pt idx="67">
                  <c:v>SEP</c:v>
                </c:pt>
                <c:pt idx="68">
                  <c:v>NOV</c:v>
                </c:pt>
                <c:pt idx="69">
                  <c:v>Jan-03</c:v>
                </c:pt>
              </c:strCache>
            </c:strRef>
          </c:cat>
          <c:val>
            <c:numRef>
              <c:f>'Small Property'!$G$14:$G$83</c:f>
              <c:numCache>
                <c:formatCode>0</c:formatCode>
                <c:ptCount val="70"/>
                <c:pt idx="0">
                  <c:v>451.80463242053679</c:v>
                </c:pt>
                <c:pt idx="1">
                  <c:v>451.80463242053679</c:v>
                </c:pt>
                <c:pt idx="2">
                  <c:v>451.80463242053679</c:v>
                </c:pt>
                <c:pt idx="3">
                  <c:v>451.80463242053679</c:v>
                </c:pt>
                <c:pt idx="4">
                  <c:v>451.80463242053679</c:v>
                </c:pt>
                <c:pt idx="5">
                  <c:v>451.80463242053679</c:v>
                </c:pt>
                <c:pt idx="6">
                  <c:v>451.80463242053679</c:v>
                </c:pt>
                <c:pt idx="7">
                  <c:v>451.80463242053679</c:v>
                </c:pt>
                <c:pt idx="8">
                  <c:v>451.80463242053679</c:v>
                </c:pt>
                <c:pt idx="9">
                  <c:v>451.80463242053679</c:v>
                </c:pt>
                <c:pt idx="10">
                  <c:v>451.80463242053679</c:v>
                </c:pt>
                <c:pt idx="11">
                  <c:v>451.80463242053679</c:v>
                </c:pt>
                <c:pt idx="12">
                  <c:v>451.80463242053679</c:v>
                </c:pt>
                <c:pt idx="13">
                  <c:v>451.80463242053679</c:v>
                </c:pt>
                <c:pt idx="14">
                  <c:v>451.80463242053679</c:v>
                </c:pt>
                <c:pt idx="15">
                  <c:v>451.80463242053679</c:v>
                </c:pt>
                <c:pt idx="16">
                  <c:v>451.80463242053679</c:v>
                </c:pt>
                <c:pt idx="17">
                  <c:v>451.80463242053679</c:v>
                </c:pt>
                <c:pt idx="18">
                  <c:v>451.80463242053679</c:v>
                </c:pt>
                <c:pt idx="19">
                  <c:v>451.80463242053679</c:v>
                </c:pt>
                <c:pt idx="20">
                  <c:v>451.80463242053679</c:v>
                </c:pt>
                <c:pt idx="21">
                  <c:v>451.80463242053679</c:v>
                </c:pt>
                <c:pt idx="22">
                  <c:v>451.80463242053679</c:v>
                </c:pt>
                <c:pt idx="23">
                  <c:v>451.80463242053679</c:v>
                </c:pt>
                <c:pt idx="24">
                  <c:v>451.80463242053679</c:v>
                </c:pt>
                <c:pt idx="25">
                  <c:v>451.80463242053679</c:v>
                </c:pt>
                <c:pt idx="26">
                  <c:v>451.80463242053679</c:v>
                </c:pt>
                <c:pt idx="27">
                  <c:v>451.80463242053679</c:v>
                </c:pt>
                <c:pt idx="28">
                  <c:v>451.80463242053679</c:v>
                </c:pt>
                <c:pt idx="29">
                  <c:v>451.80463242053679</c:v>
                </c:pt>
                <c:pt idx="30">
                  <c:v>451.80463242053679</c:v>
                </c:pt>
                <c:pt idx="31">
                  <c:v>451.80463242053679</c:v>
                </c:pt>
                <c:pt idx="32">
                  <c:v>451.80463242053679</c:v>
                </c:pt>
                <c:pt idx="33">
                  <c:v>451.80463242053679</c:v>
                </c:pt>
                <c:pt idx="34">
                  <c:v>451.80463242053679</c:v>
                </c:pt>
                <c:pt idx="35">
                  <c:v>451.80463242053679</c:v>
                </c:pt>
                <c:pt idx="36">
                  <c:v>451.80463242053679</c:v>
                </c:pt>
                <c:pt idx="37">
                  <c:v>451.80463242053679</c:v>
                </c:pt>
                <c:pt idx="38">
                  <c:v>451.80463242053679</c:v>
                </c:pt>
                <c:pt idx="39">
                  <c:v>451.80463242053679</c:v>
                </c:pt>
                <c:pt idx="40">
                  <c:v>451.80463242053679</c:v>
                </c:pt>
                <c:pt idx="41">
                  <c:v>451.80463242053679</c:v>
                </c:pt>
                <c:pt idx="42">
                  <c:v>451.80463242053679</c:v>
                </c:pt>
                <c:pt idx="43">
                  <c:v>451.80463242053679</c:v>
                </c:pt>
                <c:pt idx="44">
                  <c:v>451.80463242053679</c:v>
                </c:pt>
                <c:pt idx="45">
                  <c:v>451.80463242053679</c:v>
                </c:pt>
                <c:pt idx="46">
                  <c:v>451.80463242053679</c:v>
                </c:pt>
                <c:pt idx="47">
                  <c:v>451.80463242053679</c:v>
                </c:pt>
                <c:pt idx="48">
                  <c:v>451.80463242053679</c:v>
                </c:pt>
                <c:pt idx="49">
                  <c:v>451.80463242053679</c:v>
                </c:pt>
                <c:pt idx="50">
                  <c:v>451.80463242053679</c:v>
                </c:pt>
                <c:pt idx="51">
                  <c:v>451.80463242053679</c:v>
                </c:pt>
                <c:pt idx="52">
                  <c:v>451.80463242053679</c:v>
                </c:pt>
                <c:pt idx="53">
                  <c:v>451.80463242053679</c:v>
                </c:pt>
                <c:pt idx="54">
                  <c:v>451.80463242053679</c:v>
                </c:pt>
                <c:pt idx="55">
                  <c:v>451.80463242053679</c:v>
                </c:pt>
                <c:pt idx="56">
                  <c:v>451.80463242053679</c:v>
                </c:pt>
                <c:pt idx="57">
                  <c:v>451.80463242053679</c:v>
                </c:pt>
                <c:pt idx="58">
                  <c:v>451.80463242053679</c:v>
                </c:pt>
                <c:pt idx="59">
                  <c:v>451.80463242053679</c:v>
                </c:pt>
                <c:pt idx="60">
                  <c:v>451.80463242053679</c:v>
                </c:pt>
                <c:pt idx="61">
                  <c:v>451.80463242053679</c:v>
                </c:pt>
                <c:pt idx="62">
                  <c:v>451.80463242053679</c:v>
                </c:pt>
                <c:pt idx="63">
                  <c:v>451.80463242053679</c:v>
                </c:pt>
                <c:pt idx="64">
                  <c:v>451.80463242053679</c:v>
                </c:pt>
                <c:pt idx="65">
                  <c:v>451.80463242053679</c:v>
                </c:pt>
                <c:pt idx="66">
                  <c:v>451.80463242053679</c:v>
                </c:pt>
                <c:pt idx="67">
                  <c:v>451.80463242053679</c:v>
                </c:pt>
                <c:pt idx="68">
                  <c:v>451.80463242053679</c:v>
                </c:pt>
                <c:pt idx="69">
                  <c:v>451.80463242053679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'Small Property'!$I$13</c:f>
              <c:strCache>
                <c:ptCount val="1"/>
                <c:pt idx="0">
                  <c:v>2 σ &gt; μ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'Small Property'!$A$14:$A$83</c:f>
              <c:strCache>
                <c:ptCount val="70"/>
                <c:pt idx="0">
                  <c:v>May-91</c:v>
                </c:pt>
                <c:pt idx="1">
                  <c:v>JUL</c:v>
                </c:pt>
                <c:pt idx="2">
                  <c:v>SEP</c:v>
                </c:pt>
                <c:pt idx="3">
                  <c:v>NOV</c:v>
                </c:pt>
                <c:pt idx="4">
                  <c:v>JAN 92</c:v>
                </c:pt>
                <c:pt idx="5">
                  <c:v>MAR</c:v>
                </c:pt>
                <c:pt idx="6">
                  <c:v>May-92</c:v>
                </c:pt>
                <c:pt idx="7">
                  <c:v>JUL</c:v>
                </c:pt>
                <c:pt idx="8">
                  <c:v>SEP</c:v>
                </c:pt>
                <c:pt idx="9">
                  <c:v>NOV</c:v>
                </c:pt>
                <c:pt idx="10">
                  <c:v>JAN 93</c:v>
                </c:pt>
                <c:pt idx="11">
                  <c:v>MAR</c:v>
                </c:pt>
                <c:pt idx="12">
                  <c:v>May-93</c:v>
                </c:pt>
                <c:pt idx="13">
                  <c:v>JUL</c:v>
                </c:pt>
                <c:pt idx="14">
                  <c:v>SEP</c:v>
                </c:pt>
                <c:pt idx="15">
                  <c:v>NOV</c:v>
                </c:pt>
                <c:pt idx="16">
                  <c:v>JAN 94</c:v>
                </c:pt>
                <c:pt idx="17">
                  <c:v>MAR</c:v>
                </c:pt>
                <c:pt idx="18">
                  <c:v>May-94</c:v>
                </c:pt>
                <c:pt idx="19">
                  <c:v>AUG</c:v>
                </c:pt>
                <c:pt idx="20">
                  <c:v>OCT</c:v>
                </c:pt>
                <c:pt idx="21">
                  <c:v>DEC</c:v>
                </c:pt>
                <c:pt idx="22">
                  <c:v>Jan-95</c:v>
                </c:pt>
                <c:pt idx="23">
                  <c:v>MAR</c:v>
                </c:pt>
                <c:pt idx="24">
                  <c:v>May-95</c:v>
                </c:pt>
                <c:pt idx="25">
                  <c:v>JUL</c:v>
                </c:pt>
                <c:pt idx="26">
                  <c:v>SEP</c:v>
                </c:pt>
                <c:pt idx="27">
                  <c:v>NOV</c:v>
                </c:pt>
                <c:pt idx="28">
                  <c:v>Jan-96</c:v>
                </c:pt>
                <c:pt idx="29">
                  <c:v>MAR</c:v>
                </c:pt>
                <c:pt idx="30">
                  <c:v>May-96</c:v>
                </c:pt>
                <c:pt idx="31">
                  <c:v>AUG</c:v>
                </c:pt>
                <c:pt idx="32">
                  <c:v>OCT</c:v>
                </c:pt>
                <c:pt idx="33">
                  <c:v>DEC</c:v>
                </c:pt>
                <c:pt idx="34">
                  <c:v>Jan-97</c:v>
                </c:pt>
                <c:pt idx="35">
                  <c:v>MAR</c:v>
                </c:pt>
                <c:pt idx="36">
                  <c:v>MAY</c:v>
                </c:pt>
                <c:pt idx="37">
                  <c:v>JUL</c:v>
                </c:pt>
                <c:pt idx="38">
                  <c:v>SEP</c:v>
                </c:pt>
                <c:pt idx="39">
                  <c:v>NOV</c:v>
                </c:pt>
                <c:pt idx="40">
                  <c:v>Jan-98</c:v>
                </c:pt>
                <c:pt idx="41">
                  <c:v>MAR</c:v>
                </c:pt>
                <c:pt idx="42">
                  <c:v>JUN</c:v>
                </c:pt>
                <c:pt idx="43">
                  <c:v>AUG</c:v>
                </c:pt>
                <c:pt idx="44">
                  <c:v>OCT</c:v>
                </c:pt>
                <c:pt idx="45">
                  <c:v>DEC</c:v>
                </c:pt>
                <c:pt idx="46">
                  <c:v>Jan-99</c:v>
                </c:pt>
                <c:pt idx="47">
                  <c:v>MAY</c:v>
                </c:pt>
                <c:pt idx="48">
                  <c:v>JUL</c:v>
                </c:pt>
                <c:pt idx="49">
                  <c:v>SEP</c:v>
                </c:pt>
                <c:pt idx="50">
                  <c:v>NOV</c:v>
                </c:pt>
                <c:pt idx="51">
                  <c:v>Jan-00</c:v>
                </c:pt>
                <c:pt idx="52">
                  <c:v>MAR</c:v>
                </c:pt>
                <c:pt idx="53">
                  <c:v>MAY</c:v>
                </c:pt>
                <c:pt idx="54">
                  <c:v>JUL</c:v>
                </c:pt>
                <c:pt idx="55">
                  <c:v>SEP</c:v>
                </c:pt>
                <c:pt idx="56">
                  <c:v>NOV</c:v>
                </c:pt>
                <c:pt idx="57">
                  <c:v>Jan-01</c:v>
                </c:pt>
                <c:pt idx="58">
                  <c:v>MAR</c:v>
                </c:pt>
                <c:pt idx="59">
                  <c:v>MAY</c:v>
                </c:pt>
                <c:pt idx="60">
                  <c:v>JUL</c:v>
                </c:pt>
                <c:pt idx="61">
                  <c:v>SEP</c:v>
                </c:pt>
                <c:pt idx="62">
                  <c:v>NOV</c:v>
                </c:pt>
                <c:pt idx="63">
                  <c:v>Jan-02</c:v>
                </c:pt>
                <c:pt idx="64">
                  <c:v>MAR</c:v>
                </c:pt>
                <c:pt idx="65">
                  <c:v>MAY</c:v>
                </c:pt>
                <c:pt idx="66">
                  <c:v>JUL</c:v>
                </c:pt>
                <c:pt idx="67">
                  <c:v>SEP</c:v>
                </c:pt>
                <c:pt idx="68">
                  <c:v>NOV</c:v>
                </c:pt>
                <c:pt idx="69">
                  <c:v>Jan-03</c:v>
                </c:pt>
              </c:strCache>
            </c:strRef>
          </c:cat>
          <c:val>
            <c:numRef>
              <c:f>'Small Property'!$H$14:$H$83</c:f>
              <c:numCache>
                <c:formatCode>0.00</c:formatCode>
                <c:ptCount val="70"/>
                <c:pt idx="0">
                  <c:v>828.41293306866373</c:v>
                </c:pt>
                <c:pt idx="1">
                  <c:v>828.41293306866373</c:v>
                </c:pt>
                <c:pt idx="2">
                  <c:v>828.41293306866373</c:v>
                </c:pt>
                <c:pt idx="3">
                  <c:v>828.41293306866373</c:v>
                </c:pt>
                <c:pt idx="4">
                  <c:v>828.41293306866373</c:v>
                </c:pt>
                <c:pt idx="5">
                  <c:v>828.41293306866373</c:v>
                </c:pt>
                <c:pt idx="6">
                  <c:v>828.41293306866373</c:v>
                </c:pt>
                <c:pt idx="7">
                  <c:v>828.41293306866373</c:v>
                </c:pt>
                <c:pt idx="8">
                  <c:v>828.41293306866373</c:v>
                </c:pt>
                <c:pt idx="9">
                  <c:v>828.41293306866373</c:v>
                </c:pt>
                <c:pt idx="10">
                  <c:v>828.41293306866373</c:v>
                </c:pt>
                <c:pt idx="11">
                  <c:v>828.41293306866373</c:v>
                </c:pt>
                <c:pt idx="12">
                  <c:v>828.41293306866373</c:v>
                </c:pt>
                <c:pt idx="13">
                  <c:v>828.41293306866373</c:v>
                </c:pt>
                <c:pt idx="14">
                  <c:v>828.41293306866373</c:v>
                </c:pt>
                <c:pt idx="15">
                  <c:v>828.41293306866373</c:v>
                </c:pt>
                <c:pt idx="16">
                  <c:v>828.41293306866373</c:v>
                </c:pt>
                <c:pt idx="17">
                  <c:v>828.41293306866373</c:v>
                </c:pt>
                <c:pt idx="18">
                  <c:v>828.41293306866373</c:v>
                </c:pt>
                <c:pt idx="19">
                  <c:v>828.41293306866373</c:v>
                </c:pt>
                <c:pt idx="20">
                  <c:v>828.41293306866373</c:v>
                </c:pt>
                <c:pt idx="21">
                  <c:v>828.41293306866373</c:v>
                </c:pt>
                <c:pt idx="22">
                  <c:v>828.41293306866373</c:v>
                </c:pt>
                <c:pt idx="23">
                  <c:v>828.41293306866373</c:v>
                </c:pt>
                <c:pt idx="24">
                  <c:v>828.41293306866373</c:v>
                </c:pt>
                <c:pt idx="25">
                  <c:v>828.41293306866373</c:v>
                </c:pt>
                <c:pt idx="26">
                  <c:v>828.41293306866373</c:v>
                </c:pt>
                <c:pt idx="27">
                  <c:v>828.41293306866373</c:v>
                </c:pt>
                <c:pt idx="28">
                  <c:v>828.41293306866373</c:v>
                </c:pt>
                <c:pt idx="29">
                  <c:v>828.41293306866373</c:v>
                </c:pt>
                <c:pt idx="30">
                  <c:v>828.41293306866373</c:v>
                </c:pt>
                <c:pt idx="31">
                  <c:v>828.41293306866373</c:v>
                </c:pt>
                <c:pt idx="32">
                  <c:v>828.41293306866373</c:v>
                </c:pt>
                <c:pt idx="33">
                  <c:v>828.41293306866373</c:v>
                </c:pt>
                <c:pt idx="34">
                  <c:v>828.41293306866373</c:v>
                </c:pt>
                <c:pt idx="35">
                  <c:v>828.41293306866373</c:v>
                </c:pt>
                <c:pt idx="36">
                  <c:v>828.41293306866373</c:v>
                </c:pt>
                <c:pt idx="37">
                  <c:v>828.41293306866373</c:v>
                </c:pt>
                <c:pt idx="38">
                  <c:v>828.41293306866373</c:v>
                </c:pt>
                <c:pt idx="39">
                  <c:v>828.41293306866373</c:v>
                </c:pt>
                <c:pt idx="40">
                  <c:v>828.41293306866373</c:v>
                </c:pt>
                <c:pt idx="41">
                  <c:v>828.41293306866373</c:v>
                </c:pt>
                <c:pt idx="42">
                  <c:v>828.41293306866373</c:v>
                </c:pt>
                <c:pt idx="43">
                  <c:v>828.41293306866373</c:v>
                </c:pt>
                <c:pt idx="44">
                  <c:v>828.41293306866373</c:v>
                </c:pt>
                <c:pt idx="45">
                  <c:v>828.41293306866373</c:v>
                </c:pt>
                <c:pt idx="46">
                  <c:v>828.41293306866373</c:v>
                </c:pt>
                <c:pt idx="47">
                  <c:v>828.41293306866373</c:v>
                </c:pt>
                <c:pt idx="48">
                  <c:v>828.41293306866373</c:v>
                </c:pt>
                <c:pt idx="49">
                  <c:v>828.41293306866373</c:v>
                </c:pt>
                <c:pt idx="50">
                  <c:v>828.41293306866373</c:v>
                </c:pt>
                <c:pt idx="51">
                  <c:v>828.41293306866373</c:v>
                </c:pt>
                <c:pt idx="52">
                  <c:v>828.41293306866373</c:v>
                </c:pt>
                <c:pt idx="53">
                  <c:v>828.41293306866373</c:v>
                </c:pt>
                <c:pt idx="54">
                  <c:v>828.41293306866373</c:v>
                </c:pt>
                <c:pt idx="55">
                  <c:v>828.41293306866373</c:v>
                </c:pt>
                <c:pt idx="56">
                  <c:v>828.41293306866373</c:v>
                </c:pt>
                <c:pt idx="57">
                  <c:v>828.41293306866373</c:v>
                </c:pt>
                <c:pt idx="58">
                  <c:v>828.41293306866373</c:v>
                </c:pt>
                <c:pt idx="59">
                  <c:v>828.41293306866373</c:v>
                </c:pt>
                <c:pt idx="60">
                  <c:v>828.41293306866373</c:v>
                </c:pt>
                <c:pt idx="61">
                  <c:v>828.41293306866373</c:v>
                </c:pt>
                <c:pt idx="62">
                  <c:v>828.41293306866373</c:v>
                </c:pt>
                <c:pt idx="63">
                  <c:v>828.41293306866373</c:v>
                </c:pt>
                <c:pt idx="64">
                  <c:v>828.41293306866373</c:v>
                </c:pt>
                <c:pt idx="65">
                  <c:v>828.41293306866373</c:v>
                </c:pt>
                <c:pt idx="66">
                  <c:v>828.41293306866373</c:v>
                </c:pt>
                <c:pt idx="67">
                  <c:v>828.41293306866373</c:v>
                </c:pt>
                <c:pt idx="68">
                  <c:v>828.41293306866373</c:v>
                </c:pt>
                <c:pt idx="69">
                  <c:v>828.41293306866373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633664"/>
        <c:axId val="145867136"/>
      </c:lineChart>
      <c:catAx>
        <c:axId val="14563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Month &amp; Year</a:t>
                </a:r>
              </a:p>
            </c:rich>
          </c:tx>
          <c:layout>
            <c:manualLayout>
              <c:xMode val="edge"/>
              <c:yMode val="edge"/>
              <c:x val="0.48846675712347354"/>
              <c:y val="0.85682513812818561"/>
            </c:manualLayout>
          </c:layout>
          <c:overlay val="0"/>
          <c:spPr>
            <a:noFill/>
            <a:ln w="25400">
              <a:noFill/>
            </a:ln>
          </c:spPr>
        </c:title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586713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45867136"/>
        <c:scaling>
          <c:orientation val="minMax"/>
          <c:max val="16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Gallons/Day</a:t>
                </a:r>
              </a:p>
            </c:rich>
          </c:tx>
          <c:layout>
            <c:manualLayout>
              <c:xMode val="edge"/>
              <c:yMode val="edge"/>
              <c:x val="2.1709633649932156E-2"/>
              <c:y val="0.36465404050886224"/>
            </c:manualLayout>
          </c:layout>
          <c:overlay val="0"/>
          <c:spPr>
            <a:noFill/>
            <a:ln w="25400">
              <a:noFill/>
            </a:ln>
          </c:spPr>
        </c:title>
        <c:numFmt formatCode="0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5633664"/>
        <c:crosses val="autoZero"/>
        <c:crossBetween val="between"/>
        <c:minorUnit val="4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6770691994572591"/>
          <c:y val="0.93512508547671425"/>
          <c:w val="0.35549525101763907"/>
          <c:h val="4.921710976193233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Footer>&amp;L&amp;D &amp;F &amp;A</c:oddFooter>
    </c:headerFooter>
    <c:pageMargins b="1" l="0.75" r="0.75" t="1" header="0.5" footer="0.5"/>
    <c:pageSetup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561975</xdr:colOff>
      <xdr:row>0</xdr:row>
      <xdr:rowOff>38100</xdr:rowOff>
    </xdr:from>
    <xdr:to>
      <xdr:col>21</xdr:col>
      <xdr:colOff>209550</xdr:colOff>
      <xdr:row>27</xdr:row>
      <xdr:rowOff>66675</xdr:rowOff>
    </xdr:to>
    <xdr:graphicFrame macro="">
      <xdr:nvGraphicFramePr>
        <xdr:cNvPr id="20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L91"/>
  <sheetViews>
    <sheetView tabSelected="1" workbookViewId="0"/>
  </sheetViews>
  <sheetFormatPr defaultColWidth="9.7109375" defaultRowHeight="12" x14ac:dyDescent="0.2"/>
  <cols>
    <col min="1" max="1" width="7.140625" bestFit="1" customWidth="1"/>
    <col min="2" max="2" width="10.7109375" style="5" customWidth="1"/>
    <col min="3" max="3" width="6.42578125" style="5" customWidth="1"/>
    <col min="4" max="4" width="10.7109375" style="5" customWidth="1"/>
    <col min="5" max="5" width="6.42578125" style="5" customWidth="1"/>
    <col min="6" max="6" width="10" style="5" customWidth="1"/>
    <col min="7" max="7" width="4.5703125" customWidth="1"/>
    <col min="8" max="8" width="10.7109375" style="37" customWidth="1"/>
    <col min="9" max="9" width="6" style="5" bestFit="1" customWidth="1"/>
    <col min="10" max="10" width="10.7109375" style="5" customWidth="1"/>
    <col min="11" max="11" width="4.7109375" style="5" customWidth="1"/>
    <col min="12" max="12" width="7.7109375" style="5" customWidth="1"/>
  </cols>
  <sheetData>
    <row r="1" spans="1:12" ht="19.5" x14ac:dyDescent="0.35">
      <c r="B1"/>
      <c r="C1" s="6"/>
      <c r="D1" s="5" t="s">
        <v>26</v>
      </c>
      <c r="E1" s="6"/>
      <c r="F1" s="6"/>
      <c r="G1" s="2"/>
      <c r="H1" s="36"/>
      <c r="I1" s="6"/>
      <c r="K1" s="6"/>
      <c r="L1" s="6"/>
    </row>
    <row r="2" spans="1:12" ht="12.75" thickBot="1" x14ac:dyDescent="0.25"/>
    <row r="3" spans="1:12" x14ac:dyDescent="0.2">
      <c r="B3"/>
      <c r="C3" s="15"/>
      <c r="D3" s="16" t="s">
        <v>28</v>
      </c>
      <c r="E3" s="17"/>
      <c r="H3" s="36"/>
      <c r="I3" s="4"/>
      <c r="J3" s="4"/>
      <c r="K3" s="4"/>
    </row>
    <row r="4" spans="1:12" ht="12.75" thickBot="1" x14ac:dyDescent="0.25">
      <c r="C4" s="12"/>
      <c r="D4" s="13" t="s">
        <v>27</v>
      </c>
      <c r="E4" s="14"/>
      <c r="I4" s="4"/>
      <c r="J4" s="4"/>
      <c r="K4" s="4"/>
    </row>
    <row r="5" spans="1:12" x14ac:dyDescent="0.2">
      <c r="B5"/>
      <c r="D5"/>
      <c r="H5" s="36"/>
      <c r="J5"/>
    </row>
    <row r="6" spans="1:12" x14ac:dyDescent="0.2">
      <c r="B6" s="7"/>
      <c r="H6" s="38"/>
    </row>
    <row r="7" spans="1:12" x14ac:dyDescent="0.2">
      <c r="B7" s="3" t="s">
        <v>0</v>
      </c>
      <c r="C7" s="3" t="s">
        <v>1</v>
      </c>
      <c r="D7" s="3" t="s">
        <v>2</v>
      </c>
      <c r="E7" s="3" t="s">
        <v>3</v>
      </c>
      <c r="F7" s="3" t="s">
        <v>4</v>
      </c>
      <c r="H7" s="18"/>
      <c r="I7" s="4"/>
      <c r="J7" s="4"/>
      <c r="K7" s="4"/>
      <c r="L7" s="4"/>
    </row>
    <row r="8" spans="1:12" x14ac:dyDescent="0.2">
      <c r="B8" s="4"/>
      <c r="C8" s="4"/>
      <c r="D8" s="4"/>
      <c r="E8" s="4"/>
      <c r="F8" s="4"/>
      <c r="H8" s="18"/>
      <c r="I8" s="4"/>
      <c r="J8" s="4"/>
      <c r="K8" s="4"/>
      <c r="L8" s="4"/>
    </row>
    <row r="9" spans="1:12" x14ac:dyDescent="0.2">
      <c r="B9" s="4" t="s">
        <v>5</v>
      </c>
      <c r="C9" s="35">
        <f>AVERAGEA(C14:C83)</f>
        <v>36.714285714285715</v>
      </c>
      <c r="D9" s="18">
        <f>AVERAGEA(D14:D83)</f>
        <v>27462.285714285714</v>
      </c>
      <c r="E9" s="19">
        <f>AVERAGEA(E14:E83)</f>
        <v>60.514285714285712</v>
      </c>
      <c r="F9" s="35">
        <f>AVERAGEA(F14:F83)</f>
        <v>451.80463242053679</v>
      </c>
      <c r="H9" s="18"/>
      <c r="I9" s="19"/>
      <c r="J9" s="18"/>
      <c r="K9" s="19"/>
      <c r="L9" s="19"/>
    </row>
    <row r="10" spans="1:12" x14ac:dyDescent="0.2">
      <c r="B10" s="4" t="s">
        <v>18</v>
      </c>
      <c r="C10" s="35">
        <f>STDEV(C14:C83)</f>
        <v>19.421445532808594</v>
      </c>
      <c r="D10" s="18"/>
      <c r="E10" s="19">
        <f>STDEV(E26:E83)</f>
        <v>4.2702490821063952</v>
      </c>
      <c r="F10" s="35">
        <f>STDEV(F14:F83)</f>
        <v>228.94121619946924</v>
      </c>
      <c r="H10" s="18"/>
      <c r="I10" s="19"/>
      <c r="J10" s="18"/>
      <c r="K10" s="19"/>
      <c r="L10" s="19"/>
    </row>
    <row r="11" spans="1:12" x14ac:dyDescent="0.2">
      <c r="B11" s="4"/>
      <c r="C11" s="19"/>
      <c r="D11" s="18"/>
      <c r="E11" s="19"/>
      <c r="F11" s="19" t="s">
        <v>24</v>
      </c>
      <c r="H11" s="18"/>
      <c r="I11" s="19"/>
      <c r="J11" s="18"/>
      <c r="K11" s="19"/>
      <c r="L11" s="19"/>
    </row>
    <row r="12" spans="1:12" x14ac:dyDescent="0.2">
      <c r="C12" s="4" t="s">
        <v>23</v>
      </c>
      <c r="D12" s="5" t="s">
        <v>22</v>
      </c>
      <c r="H12" s="18"/>
      <c r="I12" s="19"/>
      <c r="J12" s="18"/>
      <c r="K12" s="19"/>
      <c r="L12" s="19"/>
    </row>
    <row r="13" spans="1:12" x14ac:dyDescent="0.2">
      <c r="B13" s="5" t="s">
        <v>24</v>
      </c>
      <c r="C13" s="19">
        <f>MIN(F14:F82)</f>
        <v>60.322580645161288</v>
      </c>
      <c r="D13" s="27">
        <f>MAX(F14:F82)</f>
        <v>1044.6206896551723</v>
      </c>
      <c r="I13" s="5" t="s">
        <v>29</v>
      </c>
    </row>
    <row r="14" spans="1:12" x14ac:dyDescent="0.2">
      <c r="A14" s="29">
        <v>33359</v>
      </c>
      <c r="B14" s="30">
        <v>33364</v>
      </c>
      <c r="C14" s="31">
        <v>56</v>
      </c>
      <c r="D14" s="31">
        <f t="shared" ref="D14:D83" si="0">C14*748</f>
        <v>41888</v>
      </c>
      <c r="E14" s="31">
        <v>57</v>
      </c>
      <c r="F14" s="32">
        <f t="shared" ref="F14:F53" si="1">D14/E14</f>
        <v>734.87719298245611</v>
      </c>
      <c r="G14" s="33">
        <f>$F$9</f>
        <v>451.80463242053679</v>
      </c>
      <c r="H14" s="38">
        <f>$F$9+($F$10*1.645)</f>
        <v>828.41293306866373</v>
      </c>
      <c r="I14" s="5" t="str">
        <f>IF(F14&gt;H14,"X"," ")</f>
        <v xml:space="preserve"> </v>
      </c>
      <c r="L14" s="8"/>
    </row>
    <row r="15" spans="1:12" x14ac:dyDescent="0.2">
      <c r="A15" s="34" t="s">
        <v>10</v>
      </c>
      <c r="B15" s="30">
        <v>33424</v>
      </c>
      <c r="C15" s="31">
        <v>70</v>
      </c>
      <c r="D15" s="31">
        <f t="shared" si="0"/>
        <v>52360</v>
      </c>
      <c r="E15" s="31">
        <v>62</v>
      </c>
      <c r="F15" s="32">
        <f t="shared" si="1"/>
        <v>844.51612903225805</v>
      </c>
      <c r="G15" s="33">
        <f t="shared" ref="G15:G78" si="2">$F$9</f>
        <v>451.80463242053679</v>
      </c>
      <c r="H15" s="38">
        <f t="shared" ref="H15:H78" si="3">$F$9+($F$10*1.645)</f>
        <v>828.41293306866373</v>
      </c>
      <c r="I15" s="5" t="str">
        <f t="shared" ref="I15:I78" si="4">IF(F15&gt;H15,"X"," ")</f>
        <v>X</v>
      </c>
      <c r="L15" s="8"/>
    </row>
    <row r="16" spans="1:12" x14ac:dyDescent="0.2">
      <c r="A16" s="34" t="s">
        <v>12</v>
      </c>
      <c r="B16" s="30">
        <v>33487</v>
      </c>
      <c r="C16" s="31">
        <v>70</v>
      </c>
      <c r="D16" s="31">
        <f t="shared" si="0"/>
        <v>52360</v>
      </c>
      <c r="E16" s="31">
        <v>60</v>
      </c>
      <c r="F16" s="32">
        <f t="shared" si="1"/>
        <v>872.66666666666663</v>
      </c>
      <c r="G16" s="33">
        <f t="shared" si="2"/>
        <v>451.80463242053679</v>
      </c>
      <c r="H16" s="38">
        <f t="shared" si="3"/>
        <v>828.41293306866373</v>
      </c>
      <c r="I16" s="5" t="str">
        <f t="shared" si="4"/>
        <v>X</v>
      </c>
      <c r="L16" s="8"/>
    </row>
    <row r="17" spans="1:12" x14ac:dyDescent="0.2">
      <c r="A17" s="34" t="s">
        <v>13</v>
      </c>
      <c r="B17" s="30">
        <v>33547</v>
      </c>
      <c r="C17" s="31">
        <v>74</v>
      </c>
      <c r="D17" s="31">
        <f t="shared" si="0"/>
        <v>55352</v>
      </c>
      <c r="E17" s="31">
        <v>65</v>
      </c>
      <c r="F17" s="32">
        <f t="shared" si="1"/>
        <v>851.56923076923078</v>
      </c>
      <c r="G17" s="33">
        <f t="shared" si="2"/>
        <v>451.80463242053679</v>
      </c>
      <c r="H17" s="38">
        <f t="shared" si="3"/>
        <v>828.41293306866373</v>
      </c>
      <c r="I17" s="5" t="str">
        <f t="shared" si="4"/>
        <v>X</v>
      </c>
      <c r="L17" s="8"/>
    </row>
    <row r="18" spans="1:12" x14ac:dyDescent="0.2">
      <c r="A18" s="34" t="s">
        <v>14</v>
      </c>
      <c r="B18" s="30">
        <v>33606</v>
      </c>
      <c r="C18" s="31">
        <v>81</v>
      </c>
      <c r="D18" s="31">
        <f t="shared" si="0"/>
        <v>60588</v>
      </c>
      <c r="E18" s="31">
        <v>58</v>
      </c>
      <c r="F18" s="32">
        <f t="shared" si="1"/>
        <v>1044.6206896551723</v>
      </c>
      <c r="G18" s="33">
        <f t="shared" si="2"/>
        <v>451.80463242053679</v>
      </c>
      <c r="H18" s="38">
        <f t="shared" si="3"/>
        <v>828.41293306866373</v>
      </c>
      <c r="I18" s="5" t="str">
        <f t="shared" si="4"/>
        <v>X</v>
      </c>
      <c r="L18" s="8"/>
    </row>
    <row r="19" spans="1:12" x14ac:dyDescent="0.2">
      <c r="A19" s="34" t="s">
        <v>15</v>
      </c>
      <c r="B19" s="30">
        <v>33669</v>
      </c>
      <c r="C19" s="31">
        <v>73</v>
      </c>
      <c r="D19" s="31">
        <f t="shared" si="0"/>
        <v>54604</v>
      </c>
      <c r="E19" s="31">
        <v>62</v>
      </c>
      <c r="F19" s="32">
        <f t="shared" si="1"/>
        <v>880.70967741935488</v>
      </c>
      <c r="G19" s="33">
        <f t="shared" si="2"/>
        <v>451.80463242053679</v>
      </c>
      <c r="H19" s="38">
        <f t="shared" si="3"/>
        <v>828.41293306866373</v>
      </c>
      <c r="I19" s="5" t="str">
        <f t="shared" si="4"/>
        <v>X</v>
      </c>
      <c r="L19" s="8"/>
    </row>
    <row r="20" spans="1:12" x14ac:dyDescent="0.2">
      <c r="A20" s="29">
        <v>33725</v>
      </c>
      <c r="B20" s="30">
        <v>33730</v>
      </c>
      <c r="C20" s="31">
        <v>57</v>
      </c>
      <c r="D20" s="31">
        <f t="shared" si="0"/>
        <v>42636</v>
      </c>
      <c r="E20" s="31">
        <v>57</v>
      </c>
      <c r="F20" s="32">
        <f t="shared" si="1"/>
        <v>748</v>
      </c>
      <c r="G20" s="33">
        <f t="shared" si="2"/>
        <v>451.80463242053679</v>
      </c>
      <c r="H20" s="38">
        <f t="shared" si="3"/>
        <v>828.41293306866373</v>
      </c>
      <c r="I20" s="5" t="str">
        <f t="shared" si="4"/>
        <v xml:space="preserve"> </v>
      </c>
      <c r="L20" s="8"/>
    </row>
    <row r="21" spans="1:12" x14ac:dyDescent="0.2">
      <c r="A21" s="34" t="s">
        <v>10</v>
      </c>
      <c r="B21" s="30">
        <v>33791</v>
      </c>
      <c r="C21" s="31">
        <v>72</v>
      </c>
      <c r="D21" s="31">
        <f t="shared" si="0"/>
        <v>53856</v>
      </c>
      <c r="E21" s="31">
        <v>66</v>
      </c>
      <c r="F21" s="32">
        <f t="shared" si="1"/>
        <v>816</v>
      </c>
      <c r="G21" s="33">
        <f t="shared" si="2"/>
        <v>451.80463242053679</v>
      </c>
      <c r="H21" s="38">
        <f t="shared" si="3"/>
        <v>828.41293306866373</v>
      </c>
      <c r="I21" s="5" t="str">
        <f t="shared" si="4"/>
        <v xml:space="preserve"> </v>
      </c>
      <c r="L21" s="8"/>
    </row>
    <row r="22" spans="1:12" x14ac:dyDescent="0.2">
      <c r="A22" s="34" t="s">
        <v>12</v>
      </c>
      <c r="B22" s="30">
        <v>33853</v>
      </c>
      <c r="C22" s="31">
        <v>85</v>
      </c>
      <c r="D22" s="31">
        <f t="shared" si="0"/>
        <v>63580</v>
      </c>
      <c r="E22" s="31">
        <v>65</v>
      </c>
      <c r="F22" s="32">
        <f t="shared" si="1"/>
        <v>978.15384615384619</v>
      </c>
      <c r="G22" s="33">
        <f t="shared" si="2"/>
        <v>451.80463242053679</v>
      </c>
      <c r="H22" s="38">
        <f t="shared" si="3"/>
        <v>828.41293306866373</v>
      </c>
      <c r="I22" s="5" t="str">
        <f t="shared" si="4"/>
        <v>X</v>
      </c>
      <c r="L22" s="8"/>
    </row>
    <row r="23" spans="1:12" x14ac:dyDescent="0.2">
      <c r="A23" s="34" t="s">
        <v>13</v>
      </c>
      <c r="B23" s="30">
        <v>33913</v>
      </c>
      <c r="C23" s="31">
        <v>80</v>
      </c>
      <c r="D23" s="31">
        <f t="shared" si="0"/>
        <v>59840</v>
      </c>
      <c r="E23" s="31">
        <v>62</v>
      </c>
      <c r="F23" s="32">
        <f t="shared" si="1"/>
        <v>965.16129032258061</v>
      </c>
      <c r="G23" s="33">
        <f t="shared" si="2"/>
        <v>451.80463242053679</v>
      </c>
      <c r="H23" s="38">
        <f t="shared" si="3"/>
        <v>828.41293306866373</v>
      </c>
      <c r="I23" s="5" t="str">
        <f t="shared" si="4"/>
        <v>X</v>
      </c>
      <c r="L23" s="8"/>
    </row>
    <row r="24" spans="1:12" x14ac:dyDescent="0.2">
      <c r="A24" s="34" t="s">
        <v>16</v>
      </c>
      <c r="B24" s="30">
        <v>33974</v>
      </c>
      <c r="C24" s="31">
        <v>66</v>
      </c>
      <c r="D24" s="31">
        <f t="shared" si="0"/>
        <v>49368</v>
      </c>
      <c r="E24" s="31">
        <v>54</v>
      </c>
      <c r="F24" s="32">
        <f t="shared" si="1"/>
        <v>914.22222222222217</v>
      </c>
      <c r="G24" s="33">
        <f t="shared" si="2"/>
        <v>451.80463242053679</v>
      </c>
      <c r="H24" s="38">
        <f t="shared" si="3"/>
        <v>828.41293306866373</v>
      </c>
      <c r="I24" s="5" t="str">
        <f t="shared" si="4"/>
        <v>X</v>
      </c>
      <c r="L24" s="8"/>
    </row>
    <row r="25" spans="1:12" x14ac:dyDescent="0.2">
      <c r="A25" s="34" t="s">
        <v>15</v>
      </c>
      <c r="B25" s="30">
        <v>34040</v>
      </c>
      <c r="C25" s="31">
        <v>67</v>
      </c>
      <c r="D25" s="31">
        <f t="shared" si="0"/>
        <v>50116</v>
      </c>
      <c r="E25" s="31">
        <v>67</v>
      </c>
      <c r="F25" s="32">
        <f t="shared" si="1"/>
        <v>748</v>
      </c>
      <c r="G25" s="33">
        <f t="shared" si="2"/>
        <v>451.80463242053679</v>
      </c>
      <c r="H25" s="38">
        <f t="shared" si="3"/>
        <v>828.41293306866373</v>
      </c>
      <c r="I25" s="5" t="str">
        <f t="shared" si="4"/>
        <v xml:space="preserve"> </v>
      </c>
      <c r="L25" s="8"/>
    </row>
    <row r="26" spans="1:12" x14ac:dyDescent="0.2">
      <c r="A26" s="22">
        <v>34090</v>
      </c>
      <c r="B26" s="7">
        <v>34096</v>
      </c>
      <c r="C26" s="5">
        <v>24</v>
      </c>
      <c r="D26" s="5">
        <f t="shared" si="0"/>
        <v>17952</v>
      </c>
      <c r="E26" s="5">
        <v>57</v>
      </c>
      <c r="F26" s="8">
        <f t="shared" si="1"/>
        <v>314.94736842105266</v>
      </c>
      <c r="G26" s="25">
        <f t="shared" si="2"/>
        <v>451.80463242053679</v>
      </c>
      <c r="H26" s="38">
        <f t="shared" si="3"/>
        <v>828.41293306866373</v>
      </c>
      <c r="I26" s="5" t="str">
        <f t="shared" si="4"/>
        <v xml:space="preserve"> </v>
      </c>
      <c r="L26" s="8"/>
    </row>
    <row r="27" spans="1:12" x14ac:dyDescent="0.2">
      <c r="A27" s="1" t="s">
        <v>10</v>
      </c>
      <c r="B27" s="7">
        <v>34157</v>
      </c>
      <c r="C27" s="5">
        <v>28</v>
      </c>
      <c r="D27" s="5">
        <f t="shared" si="0"/>
        <v>20944</v>
      </c>
      <c r="E27" s="5">
        <v>60</v>
      </c>
      <c r="F27" s="8">
        <f t="shared" si="1"/>
        <v>349.06666666666666</v>
      </c>
      <c r="G27" s="25">
        <f t="shared" si="2"/>
        <v>451.80463242053679</v>
      </c>
      <c r="H27" s="38">
        <f t="shared" si="3"/>
        <v>828.41293306866373</v>
      </c>
      <c r="I27" s="5" t="str">
        <f t="shared" si="4"/>
        <v xml:space="preserve"> </v>
      </c>
      <c r="L27" s="8"/>
    </row>
    <row r="28" spans="1:12" x14ac:dyDescent="0.2">
      <c r="A28" s="1" t="s">
        <v>12</v>
      </c>
      <c r="B28" s="7">
        <v>34214</v>
      </c>
      <c r="C28" s="5">
        <v>34</v>
      </c>
      <c r="D28" s="5">
        <f t="shared" si="0"/>
        <v>25432</v>
      </c>
      <c r="E28" s="5">
        <v>62</v>
      </c>
      <c r="F28" s="8">
        <f t="shared" si="1"/>
        <v>410.19354838709677</v>
      </c>
      <c r="G28" s="25">
        <f t="shared" si="2"/>
        <v>451.80463242053679</v>
      </c>
      <c r="H28" s="38">
        <f t="shared" si="3"/>
        <v>828.41293306866373</v>
      </c>
      <c r="I28" s="5" t="str">
        <f t="shared" si="4"/>
        <v xml:space="preserve"> </v>
      </c>
      <c r="L28" s="8"/>
    </row>
    <row r="29" spans="1:12" x14ac:dyDescent="0.2">
      <c r="A29" s="1" t="s">
        <v>13</v>
      </c>
      <c r="B29" s="7">
        <v>34274</v>
      </c>
      <c r="C29" s="5">
        <v>31</v>
      </c>
      <c r="D29" s="5">
        <f t="shared" si="0"/>
        <v>23188</v>
      </c>
      <c r="E29" s="5">
        <v>57</v>
      </c>
      <c r="F29" s="8">
        <f t="shared" si="1"/>
        <v>406.80701754385967</v>
      </c>
      <c r="G29" s="25">
        <f t="shared" si="2"/>
        <v>451.80463242053679</v>
      </c>
      <c r="H29" s="38">
        <f t="shared" si="3"/>
        <v>828.41293306866373</v>
      </c>
      <c r="I29" s="5" t="str">
        <f t="shared" si="4"/>
        <v xml:space="preserve"> </v>
      </c>
      <c r="L29" s="8"/>
    </row>
    <row r="30" spans="1:12" x14ac:dyDescent="0.2">
      <c r="A30" s="1" t="s">
        <v>17</v>
      </c>
      <c r="B30" s="7">
        <v>34333</v>
      </c>
      <c r="C30" s="5">
        <v>27</v>
      </c>
      <c r="D30" s="5">
        <f t="shared" si="0"/>
        <v>20196</v>
      </c>
      <c r="E30" s="5">
        <v>58</v>
      </c>
      <c r="F30" s="8">
        <f t="shared" si="1"/>
        <v>348.20689655172413</v>
      </c>
      <c r="G30" s="25">
        <f t="shared" si="2"/>
        <v>451.80463242053679</v>
      </c>
      <c r="H30" s="38">
        <f t="shared" si="3"/>
        <v>828.41293306866373</v>
      </c>
      <c r="I30" s="5" t="str">
        <f t="shared" si="4"/>
        <v xml:space="preserve"> </v>
      </c>
      <c r="J30" s="1"/>
      <c r="L30" s="8"/>
    </row>
    <row r="31" spans="1:12" x14ac:dyDescent="0.2">
      <c r="A31" s="1" t="s">
        <v>15</v>
      </c>
      <c r="B31" s="7">
        <v>34401</v>
      </c>
      <c r="C31" s="5">
        <v>25</v>
      </c>
      <c r="D31" s="5">
        <f t="shared" si="0"/>
        <v>18700</v>
      </c>
      <c r="E31" s="5">
        <v>62</v>
      </c>
      <c r="F31" s="8">
        <f t="shared" si="1"/>
        <v>301.61290322580646</v>
      </c>
      <c r="G31" s="25">
        <f t="shared" si="2"/>
        <v>451.80463242053679</v>
      </c>
      <c r="H31" s="38">
        <f t="shared" si="3"/>
        <v>828.41293306866373</v>
      </c>
      <c r="I31" s="5" t="str">
        <f t="shared" si="4"/>
        <v xml:space="preserve"> </v>
      </c>
      <c r="J31" s="1"/>
      <c r="L31" s="8"/>
    </row>
    <row r="32" spans="1:12" x14ac:dyDescent="0.2">
      <c r="A32" s="23">
        <v>34455</v>
      </c>
      <c r="B32" s="20">
        <v>34458</v>
      </c>
      <c r="C32" s="5">
        <v>27</v>
      </c>
      <c r="D32" s="5">
        <f t="shared" si="0"/>
        <v>20196</v>
      </c>
      <c r="E32" s="5">
        <v>58</v>
      </c>
      <c r="F32" s="8">
        <f t="shared" si="1"/>
        <v>348.20689655172413</v>
      </c>
      <c r="G32" s="25">
        <f t="shared" si="2"/>
        <v>451.80463242053679</v>
      </c>
      <c r="H32" s="38">
        <f t="shared" si="3"/>
        <v>828.41293306866373</v>
      </c>
      <c r="I32" s="5" t="str">
        <f t="shared" si="4"/>
        <v xml:space="preserve"> </v>
      </c>
    </row>
    <row r="33" spans="1:12" x14ac:dyDescent="0.2">
      <c r="A33" t="s">
        <v>8</v>
      </c>
      <c r="B33" s="21">
        <v>34550</v>
      </c>
      <c r="C33" s="5">
        <v>23</v>
      </c>
      <c r="D33" s="5">
        <f t="shared" si="0"/>
        <v>17204</v>
      </c>
      <c r="E33" s="5">
        <v>36</v>
      </c>
      <c r="F33" s="8">
        <f t="shared" si="1"/>
        <v>477.88888888888891</v>
      </c>
      <c r="G33" s="25">
        <f t="shared" si="2"/>
        <v>451.80463242053679</v>
      </c>
      <c r="H33" s="38">
        <f t="shared" si="3"/>
        <v>828.41293306866373</v>
      </c>
      <c r="I33" s="5" t="str">
        <f t="shared" si="4"/>
        <v xml:space="preserve"> </v>
      </c>
      <c r="J33" s="1"/>
    </row>
    <row r="34" spans="1:12" ht="12" customHeight="1" x14ac:dyDescent="0.25">
      <c r="A34" t="s">
        <v>9</v>
      </c>
      <c r="B34" s="21">
        <v>34611</v>
      </c>
      <c r="C34" s="5">
        <v>40</v>
      </c>
      <c r="D34" s="5">
        <f t="shared" si="0"/>
        <v>29920</v>
      </c>
      <c r="E34" s="5">
        <v>66</v>
      </c>
      <c r="F34" s="8">
        <f t="shared" si="1"/>
        <v>453.33333333333331</v>
      </c>
      <c r="G34" s="25">
        <f t="shared" si="2"/>
        <v>451.80463242053679</v>
      </c>
      <c r="H34" s="38">
        <f t="shared" si="3"/>
        <v>828.41293306866373</v>
      </c>
      <c r="I34" s="5" t="str">
        <f t="shared" si="4"/>
        <v xml:space="preserve"> </v>
      </c>
      <c r="J34" s="1"/>
      <c r="K34" s="9"/>
    </row>
    <row r="35" spans="1:12" x14ac:dyDescent="0.2">
      <c r="A35" t="s">
        <v>6</v>
      </c>
      <c r="B35" s="21">
        <v>34670</v>
      </c>
      <c r="C35" s="5">
        <v>28</v>
      </c>
      <c r="D35" s="5">
        <f t="shared" si="0"/>
        <v>20944</v>
      </c>
      <c r="E35" s="5">
        <v>55</v>
      </c>
      <c r="F35" s="8">
        <f t="shared" si="1"/>
        <v>380.8</v>
      </c>
      <c r="G35" s="25">
        <f t="shared" si="2"/>
        <v>451.80463242053679</v>
      </c>
      <c r="H35" s="38">
        <f t="shared" si="3"/>
        <v>828.41293306866373</v>
      </c>
      <c r="I35" s="5" t="str">
        <f t="shared" si="4"/>
        <v xml:space="preserve"> </v>
      </c>
      <c r="J35" s="1"/>
    </row>
    <row r="36" spans="1:12" x14ac:dyDescent="0.2">
      <c r="A36" s="22">
        <v>34700</v>
      </c>
      <c r="C36" s="5">
        <v>29</v>
      </c>
      <c r="D36" s="5">
        <f t="shared" si="0"/>
        <v>21692</v>
      </c>
      <c r="E36" s="5">
        <v>63</v>
      </c>
      <c r="F36" s="8">
        <f t="shared" si="1"/>
        <v>344.3174603174603</v>
      </c>
      <c r="G36" s="25">
        <f t="shared" si="2"/>
        <v>451.80463242053679</v>
      </c>
      <c r="H36" s="38">
        <f t="shared" si="3"/>
        <v>828.41293306866373</v>
      </c>
      <c r="I36" s="5" t="str">
        <f t="shared" si="4"/>
        <v xml:space="preserve"> </v>
      </c>
      <c r="L36" s="8"/>
    </row>
    <row r="37" spans="1:12" x14ac:dyDescent="0.2">
      <c r="A37" s="1" t="s">
        <v>15</v>
      </c>
      <c r="C37" s="5">
        <v>27</v>
      </c>
      <c r="D37" s="5">
        <f t="shared" si="0"/>
        <v>20196</v>
      </c>
      <c r="E37" s="5">
        <v>62</v>
      </c>
      <c r="F37" s="8">
        <f t="shared" si="1"/>
        <v>325.74193548387098</v>
      </c>
      <c r="G37" s="25">
        <f t="shared" si="2"/>
        <v>451.80463242053679</v>
      </c>
      <c r="H37" s="38">
        <f t="shared" si="3"/>
        <v>828.41293306866373</v>
      </c>
      <c r="I37" s="5" t="str">
        <f t="shared" si="4"/>
        <v xml:space="preserve"> </v>
      </c>
    </row>
    <row r="38" spans="1:12" x14ac:dyDescent="0.2">
      <c r="A38" s="22">
        <v>34820</v>
      </c>
      <c r="C38" s="5">
        <v>33</v>
      </c>
      <c r="D38" s="5">
        <f t="shared" si="0"/>
        <v>24684</v>
      </c>
      <c r="E38" s="5">
        <v>56</v>
      </c>
      <c r="F38" s="8">
        <f t="shared" si="1"/>
        <v>440.78571428571428</v>
      </c>
      <c r="G38" s="25">
        <f t="shared" si="2"/>
        <v>451.80463242053679</v>
      </c>
      <c r="H38" s="38">
        <f t="shared" si="3"/>
        <v>828.41293306866373</v>
      </c>
      <c r="I38" s="5" t="str">
        <f t="shared" si="4"/>
        <v xml:space="preserve"> </v>
      </c>
    </row>
    <row r="39" spans="1:12" x14ac:dyDescent="0.2">
      <c r="A39" s="1" t="s">
        <v>10</v>
      </c>
      <c r="C39" s="5">
        <v>37</v>
      </c>
      <c r="D39" s="5">
        <f t="shared" si="0"/>
        <v>27676</v>
      </c>
      <c r="E39" s="5">
        <v>64</v>
      </c>
      <c r="F39" s="8">
        <f t="shared" si="1"/>
        <v>432.4375</v>
      </c>
      <c r="G39" s="25">
        <f t="shared" si="2"/>
        <v>451.80463242053679</v>
      </c>
      <c r="H39" s="38">
        <f t="shared" si="3"/>
        <v>828.41293306866373</v>
      </c>
      <c r="I39" s="5" t="str">
        <f t="shared" si="4"/>
        <v xml:space="preserve"> </v>
      </c>
    </row>
    <row r="40" spans="1:12" x14ac:dyDescent="0.2">
      <c r="A40" s="1" t="s">
        <v>12</v>
      </c>
      <c r="C40" s="5">
        <v>38</v>
      </c>
      <c r="D40" s="5">
        <f t="shared" si="0"/>
        <v>28424</v>
      </c>
      <c r="E40" s="5">
        <v>64</v>
      </c>
      <c r="F40" s="8">
        <f t="shared" si="1"/>
        <v>444.125</v>
      </c>
      <c r="G40" s="25">
        <f t="shared" si="2"/>
        <v>451.80463242053679</v>
      </c>
      <c r="H40" s="38">
        <f t="shared" si="3"/>
        <v>828.41293306866373</v>
      </c>
      <c r="I40" s="5" t="str">
        <f t="shared" si="4"/>
        <v xml:space="preserve"> </v>
      </c>
    </row>
    <row r="41" spans="1:12" x14ac:dyDescent="0.2">
      <c r="A41" s="1" t="s">
        <v>13</v>
      </c>
      <c r="B41" s="10"/>
      <c r="C41" s="5">
        <v>32</v>
      </c>
      <c r="D41" s="5">
        <f t="shared" si="0"/>
        <v>23936</v>
      </c>
      <c r="E41" s="5">
        <v>56</v>
      </c>
      <c r="F41" s="8">
        <f t="shared" si="1"/>
        <v>427.42857142857144</v>
      </c>
      <c r="G41" s="25">
        <f t="shared" si="2"/>
        <v>451.80463242053679</v>
      </c>
      <c r="H41" s="38">
        <f t="shared" si="3"/>
        <v>828.41293306866373</v>
      </c>
      <c r="I41" s="5" t="str">
        <f t="shared" si="4"/>
        <v xml:space="preserve"> </v>
      </c>
    </row>
    <row r="42" spans="1:12" x14ac:dyDescent="0.2">
      <c r="A42" s="22">
        <v>35065</v>
      </c>
      <c r="C42" s="5">
        <v>36</v>
      </c>
      <c r="D42" s="5">
        <f t="shared" si="0"/>
        <v>26928</v>
      </c>
      <c r="E42" s="5">
        <v>63</v>
      </c>
      <c r="F42" s="8">
        <f t="shared" si="1"/>
        <v>427.42857142857144</v>
      </c>
      <c r="G42" s="25">
        <f t="shared" si="2"/>
        <v>451.80463242053679</v>
      </c>
      <c r="H42" s="38">
        <f t="shared" si="3"/>
        <v>828.41293306866373</v>
      </c>
      <c r="I42" s="5" t="str">
        <f t="shared" si="4"/>
        <v xml:space="preserve"> </v>
      </c>
    </row>
    <row r="43" spans="1:12" x14ac:dyDescent="0.2">
      <c r="A43" s="1" t="s">
        <v>15</v>
      </c>
      <c r="C43" s="5">
        <v>34</v>
      </c>
      <c r="D43" s="5">
        <f t="shared" si="0"/>
        <v>25432</v>
      </c>
      <c r="E43" s="5">
        <v>60</v>
      </c>
      <c r="F43" s="8">
        <f t="shared" si="1"/>
        <v>423.86666666666667</v>
      </c>
      <c r="G43" s="25">
        <f t="shared" si="2"/>
        <v>451.80463242053679</v>
      </c>
      <c r="H43" s="38">
        <f t="shared" si="3"/>
        <v>828.41293306866373</v>
      </c>
      <c r="I43" s="5" t="str">
        <f t="shared" si="4"/>
        <v xml:space="preserve"> </v>
      </c>
    </row>
    <row r="44" spans="1:12" x14ac:dyDescent="0.2">
      <c r="A44" s="23">
        <v>35186</v>
      </c>
      <c r="C44" s="5">
        <v>32</v>
      </c>
      <c r="D44" s="5">
        <f t="shared" si="0"/>
        <v>23936</v>
      </c>
      <c r="E44" s="5">
        <v>59</v>
      </c>
      <c r="F44" s="8">
        <f t="shared" si="1"/>
        <v>405.69491525423729</v>
      </c>
      <c r="G44" s="25">
        <f t="shared" si="2"/>
        <v>451.80463242053679</v>
      </c>
      <c r="H44" s="38">
        <f t="shared" si="3"/>
        <v>828.41293306866373</v>
      </c>
      <c r="I44" s="5" t="str">
        <f t="shared" si="4"/>
        <v xml:space="preserve"> </v>
      </c>
    </row>
    <row r="45" spans="1:12" x14ac:dyDescent="0.2">
      <c r="A45" t="s">
        <v>8</v>
      </c>
      <c r="C45" s="5">
        <v>37</v>
      </c>
      <c r="D45" s="5">
        <f t="shared" si="0"/>
        <v>27676</v>
      </c>
      <c r="E45" s="5">
        <v>64</v>
      </c>
      <c r="F45" s="8">
        <f t="shared" si="1"/>
        <v>432.4375</v>
      </c>
      <c r="G45" s="25">
        <f t="shared" si="2"/>
        <v>451.80463242053679</v>
      </c>
      <c r="H45" s="38">
        <f t="shared" si="3"/>
        <v>828.41293306866373</v>
      </c>
      <c r="I45" s="5" t="str">
        <f t="shared" si="4"/>
        <v xml:space="preserve"> </v>
      </c>
    </row>
    <row r="46" spans="1:12" x14ac:dyDescent="0.2">
      <c r="A46" t="s">
        <v>9</v>
      </c>
      <c r="C46" s="5">
        <v>39</v>
      </c>
      <c r="D46" s="5">
        <f t="shared" si="0"/>
        <v>29172</v>
      </c>
      <c r="E46" s="5">
        <v>61</v>
      </c>
      <c r="F46" s="8">
        <f t="shared" si="1"/>
        <v>478.22950819672133</v>
      </c>
      <c r="G46" s="25">
        <f t="shared" si="2"/>
        <v>451.80463242053679</v>
      </c>
      <c r="H46" s="38">
        <f t="shared" si="3"/>
        <v>828.41293306866373</v>
      </c>
      <c r="I46" s="5" t="str">
        <f t="shared" si="4"/>
        <v xml:space="preserve"> </v>
      </c>
    </row>
    <row r="47" spans="1:12" x14ac:dyDescent="0.2">
      <c r="A47" t="s">
        <v>6</v>
      </c>
      <c r="C47" s="5">
        <v>30</v>
      </c>
      <c r="D47" s="5">
        <f t="shared" si="0"/>
        <v>22440</v>
      </c>
      <c r="E47" s="5">
        <v>62</v>
      </c>
      <c r="F47" s="8">
        <f t="shared" si="1"/>
        <v>361.93548387096774</v>
      </c>
      <c r="G47" s="25">
        <f t="shared" si="2"/>
        <v>451.80463242053679</v>
      </c>
      <c r="H47" s="38">
        <f t="shared" si="3"/>
        <v>828.41293306866373</v>
      </c>
      <c r="I47" s="5" t="str">
        <f t="shared" si="4"/>
        <v xml:space="preserve"> </v>
      </c>
    </row>
    <row r="48" spans="1:12" x14ac:dyDescent="0.2">
      <c r="A48" s="22">
        <v>35431</v>
      </c>
      <c r="C48" s="5">
        <v>17</v>
      </c>
      <c r="D48" s="5">
        <f t="shared" si="0"/>
        <v>12716</v>
      </c>
      <c r="E48" s="5">
        <v>59</v>
      </c>
      <c r="F48" s="8">
        <f t="shared" si="1"/>
        <v>215.52542372881356</v>
      </c>
      <c r="G48" s="25">
        <f t="shared" si="2"/>
        <v>451.80463242053679</v>
      </c>
      <c r="H48" s="38">
        <f t="shared" si="3"/>
        <v>828.41293306866373</v>
      </c>
      <c r="I48" s="5" t="str">
        <f t="shared" si="4"/>
        <v xml:space="preserve"> </v>
      </c>
    </row>
    <row r="49" spans="1:10" x14ac:dyDescent="0.2">
      <c r="A49" s="1" t="s">
        <v>15</v>
      </c>
      <c r="C49" s="5">
        <v>25</v>
      </c>
      <c r="D49" s="5">
        <f t="shared" si="0"/>
        <v>18700</v>
      </c>
      <c r="E49" s="5">
        <v>60</v>
      </c>
      <c r="F49" s="8">
        <f t="shared" si="1"/>
        <v>311.66666666666669</v>
      </c>
      <c r="G49" s="25">
        <f t="shared" si="2"/>
        <v>451.80463242053679</v>
      </c>
      <c r="H49" s="38">
        <f t="shared" si="3"/>
        <v>828.41293306866373</v>
      </c>
      <c r="I49" s="5" t="str">
        <f t="shared" si="4"/>
        <v xml:space="preserve"> </v>
      </c>
    </row>
    <row r="50" spans="1:10" x14ac:dyDescent="0.2">
      <c r="A50" s="22" t="s">
        <v>11</v>
      </c>
      <c r="C50" s="5">
        <v>26</v>
      </c>
      <c r="D50" s="5">
        <f t="shared" si="0"/>
        <v>19448</v>
      </c>
      <c r="E50" s="5">
        <v>59</v>
      </c>
      <c r="F50" s="8">
        <f t="shared" si="1"/>
        <v>329.62711864406782</v>
      </c>
      <c r="G50" s="25">
        <f t="shared" si="2"/>
        <v>451.80463242053679</v>
      </c>
      <c r="H50" s="38">
        <f t="shared" si="3"/>
        <v>828.41293306866373</v>
      </c>
      <c r="I50" s="5" t="str">
        <f t="shared" si="4"/>
        <v xml:space="preserve"> </v>
      </c>
    </row>
    <row r="51" spans="1:10" x14ac:dyDescent="0.2">
      <c r="A51" s="1" t="s">
        <v>10</v>
      </c>
      <c r="C51" s="5">
        <v>41</v>
      </c>
      <c r="D51" s="5">
        <f t="shared" si="0"/>
        <v>30668</v>
      </c>
      <c r="E51" s="5">
        <v>67</v>
      </c>
      <c r="F51" s="8">
        <f t="shared" si="1"/>
        <v>457.73134328358208</v>
      </c>
      <c r="G51" s="25">
        <f t="shared" si="2"/>
        <v>451.80463242053679</v>
      </c>
      <c r="H51" s="38">
        <f t="shared" si="3"/>
        <v>828.41293306866373</v>
      </c>
      <c r="I51" s="5" t="str">
        <f t="shared" si="4"/>
        <v xml:space="preserve"> </v>
      </c>
    </row>
    <row r="52" spans="1:10" x14ac:dyDescent="0.2">
      <c r="A52" s="1" t="s">
        <v>12</v>
      </c>
      <c r="C52" s="5">
        <v>31</v>
      </c>
      <c r="D52" s="5">
        <f t="shared" si="0"/>
        <v>23188</v>
      </c>
      <c r="E52" s="5">
        <v>59</v>
      </c>
      <c r="F52" s="8">
        <f t="shared" si="1"/>
        <v>393.0169491525424</v>
      </c>
      <c r="G52" s="25">
        <f t="shared" si="2"/>
        <v>451.80463242053679</v>
      </c>
      <c r="H52" s="38">
        <f t="shared" si="3"/>
        <v>828.41293306866373</v>
      </c>
      <c r="I52" s="5" t="str">
        <f t="shared" si="4"/>
        <v xml:space="preserve"> </v>
      </c>
      <c r="J52" s="1"/>
    </row>
    <row r="53" spans="1:10" x14ac:dyDescent="0.2">
      <c r="A53" s="1" t="s">
        <v>13</v>
      </c>
      <c r="C53" s="5">
        <v>23</v>
      </c>
      <c r="D53" s="5">
        <f t="shared" si="0"/>
        <v>17204</v>
      </c>
      <c r="E53" s="5">
        <v>61</v>
      </c>
      <c r="F53" s="8">
        <f t="shared" si="1"/>
        <v>282.03278688524591</v>
      </c>
      <c r="G53" s="25">
        <f t="shared" si="2"/>
        <v>451.80463242053679</v>
      </c>
      <c r="H53" s="38">
        <f t="shared" si="3"/>
        <v>828.41293306866373</v>
      </c>
      <c r="I53" s="5" t="str">
        <f t="shared" si="4"/>
        <v xml:space="preserve"> </v>
      </c>
    </row>
    <row r="54" spans="1:10" x14ac:dyDescent="0.2">
      <c r="A54" s="22">
        <v>35796</v>
      </c>
      <c r="C54" s="5">
        <v>33</v>
      </c>
      <c r="D54" s="5">
        <f t="shared" si="0"/>
        <v>24684</v>
      </c>
      <c r="E54" s="5">
        <v>61</v>
      </c>
      <c r="F54" s="8">
        <f t="shared" ref="F54:F59" si="5">D54/E54</f>
        <v>404.65573770491801</v>
      </c>
      <c r="G54" s="25">
        <f t="shared" si="2"/>
        <v>451.80463242053679</v>
      </c>
      <c r="H54" s="38">
        <f t="shared" si="3"/>
        <v>828.41293306866373</v>
      </c>
      <c r="I54" s="5" t="str">
        <f t="shared" si="4"/>
        <v xml:space="preserve"> </v>
      </c>
    </row>
    <row r="55" spans="1:10" x14ac:dyDescent="0.2">
      <c r="A55" s="1" t="s">
        <v>15</v>
      </c>
      <c r="C55" s="5">
        <v>21</v>
      </c>
      <c r="D55" s="5">
        <f t="shared" si="0"/>
        <v>15708</v>
      </c>
      <c r="E55" s="5">
        <v>58</v>
      </c>
      <c r="F55" s="8">
        <f t="shared" si="5"/>
        <v>270.82758620689657</v>
      </c>
      <c r="G55" s="25">
        <f t="shared" si="2"/>
        <v>451.80463242053679</v>
      </c>
      <c r="H55" s="38">
        <f t="shared" si="3"/>
        <v>828.41293306866373</v>
      </c>
      <c r="I55" s="5" t="str">
        <f t="shared" si="4"/>
        <v xml:space="preserve"> </v>
      </c>
    </row>
    <row r="56" spans="1:10" x14ac:dyDescent="0.2">
      <c r="A56" t="s">
        <v>7</v>
      </c>
      <c r="C56" s="5">
        <v>29</v>
      </c>
      <c r="D56" s="5">
        <f t="shared" si="0"/>
        <v>21692</v>
      </c>
      <c r="E56" s="5">
        <v>61</v>
      </c>
      <c r="F56" s="8">
        <f t="shared" si="5"/>
        <v>355.60655737704917</v>
      </c>
      <c r="G56" s="25">
        <f t="shared" si="2"/>
        <v>451.80463242053679</v>
      </c>
      <c r="H56" s="38">
        <f t="shared" si="3"/>
        <v>828.41293306866373</v>
      </c>
      <c r="I56" s="5" t="str">
        <f t="shared" si="4"/>
        <v xml:space="preserve"> </v>
      </c>
    </row>
    <row r="57" spans="1:10" x14ac:dyDescent="0.2">
      <c r="A57" t="s">
        <v>8</v>
      </c>
      <c r="C57" s="5">
        <v>31</v>
      </c>
      <c r="D57" s="5">
        <f t="shared" si="0"/>
        <v>23188</v>
      </c>
      <c r="E57" s="5">
        <v>67</v>
      </c>
      <c r="F57" s="8">
        <f t="shared" si="5"/>
        <v>346.08955223880599</v>
      </c>
      <c r="G57" s="25">
        <f t="shared" si="2"/>
        <v>451.80463242053679</v>
      </c>
      <c r="H57" s="38">
        <f t="shared" si="3"/>
        <v>828.41293306866373</v>
      </c>
      <c r="I57" s="5" t="str">
        <f t="shared" si="4"/>
        <v xml:space="preserve"> </v>
      </c>
    </row>
    <row r="58" spans="1:10" x14ac:dyDescent="0.2">
      <c r="A58" t="s">
        <v>9</v>
      </c>
      <c r="C58" s="5">
        <v>34</v>
      </c>
      <c r="D58" s="5">
        <f t="shared" si="0"/>
        <v>25432</v>
      </c>
      <c r="E58" s="5">
        <v>61</v>
      </c>
      <c r="F58" s="8">
        <f t="shared" si="5"/>
        <v>416.91803278688525</v>
      </c>
      <c r="G58" s="25">
        <f t="shared" si="2"/>
        <v>451.80463242053679</v>
      </c>
      <c r="H58" s="38">
        <f t="shared" si="3"/>
        <v>828.41293306866373</v>
      </c>
      <c r="I58" s="5" t="str">
        <f t="shared" si="4"/>
        <v xml:space="preserve"> </v>
      </c>
    </row>
    <row r="59" spans="1:10" x14ac:dyDescent="0.2">
      <c r="A59" t="s">
        <v>6</v>
      </c>
      <c r="C59" s="5">
        <v>25</v>
      </c>
      <c r="D59" s="5">
        <f t="shared" si="0"/>
        <v>18700</v>
      </c>
      <c r="E59" s="5">
        <v>61</v>
      </c>
      <c r="F59" s="8">
        <f t="shared" si="5"/>
        <v>306.55737704918033</v>
      </c>
      <c r="G59" s="25">
        <f t="shared" si="2"/>
        <v>451.80463242053679</v>
      </c>
      <c r="H59" s="38">
        <f t="shared" si="3"/>
        <v>828.41293306866373</v>
      </c>
      <c r="I59" s="5" t="str">
        <f t="shared" si="4"/>
        <v xml:space="preserve"> </v>
      </c>
    </row>
    <row r="60" spans="1:10" x14ac:dyDescent="0.2">
      <c r="A60" s="22">
        <v>36161</v>
      </c>
      <c r="C60" s="5">
        <v>17</v>
      </c>
      <c r="D60" s="5">
        <f t="shared" si="0"/>
        <v>12716</v>
      </c>
      <c r="E60" s="5">
        <v>60</v>
      </c>
      <c r="F60" s="8">
        <f t="shared" ref="F60:F66" si="6">D60/E60</f>
        <v>211.93333333333334</v>
      </c>
      <c r="G60" s="25">
        <f t="shared" si="2"/>
        <v>451.80463242053679</v>
      </c>
      <c r="H60" s="38">
        <f t="shared" si="3"/>
        <v>828.41293306866373</v>
      </c>
      <c r="I60" s="5" t="str">
        <f t="shared" si="4"/>
        <v xml:space="preserve"> </v>
      </c>
    </row>
    <row r="61" spans="1:10" x14ac:dyDescent="0.2">
      <c r="A61" s="22" t="s">
        <v>11</v>
      </c>
      <c r="C61" s="5">
        <v>22</v>
      </c>
      <c r="D61" s="5">
        <f t="shared" si="0"/>
        <v>16456</v>
      </c>
      <c r="E61" s="5">
        <v>60</v>
      </c>
      <c r="F61" s="8">
        <f t="shared" si="6"/>
        <v>274.26666666666665</v>
      </c>
      <c r="G61" s="25">
        <f t="shared" si="2"/>
        <v>451.80463242053679</v>
      </c>
      <c r="H61" s="38">
        <f t="shared" si="3"/>
        <v>828.41293306866373</v>
      </c>
      <c r="I61" s="5" t="str">
        <f t="shared" si="4"/>
        <v xml:space="preserve"> </v>
      </c>
    </row>
    <row r="62" spans="1:10" x14ac:dyDescent="0.2">
      <c r="A62" s="1" t="s">
        <v>10</v>
      </c>
      <c r="C62" s="5">
        <v>18</v>
      </c>
      <c r="D62" s="5">
        <f t="shared" si="0"/>
        <v>13464</v>
      </c>
      <c r="E62" s="5">
        <v>59</v>
      </c>
      <c r="F62" s="8">
        <f t="shared" si="6"/>
        <v>228.20338983050848</v>
      </c>
      <c r="G62" s="25">
        <f t="shared" si="2"/>
        <v>451.80463242053679</v>
      </c>
      <c r="H62" s="38">
        <f t="shared" si="3"/>
        <v>828.41293306866373</v>
      </c>
      <c r="I62" s="5" t="str">
        <f t="shared" si="4"/>
        <v xml:space="preserve"> </v>
      </c>
    </row>
    <row r="63" spans="1:10" x14ac:dyDescent="0.2">
      <c r="A63" s="1" t="s">
        <v>12</v>
      </c>
      <c r="C63" s="5">
        <v>31</v>
      </c>
      <c r="D63" s="5">
        <f t="shared" si="0"/>
        <v>23188</v>
      </c>
      <c r="E63" s="5">
        <v>60</v>
      </c>
      <c r="F63" s="8">
        <f t="shared" si="6"/>
        <v>386.46666666666664</v>
      </c>
      <c r="G63" s="25">
        <f t="shared" si="2"/>
        <v>451.80463242053679</v>
      </c>
      <c r="H63" s="38">
        <f t="shared" si="3"/>
        <v>828.41293306866373</v>
      </c>
      <c r="I63" s="5" t="str">
        <f t="shared" si="4"/>
        <v xml:space="preserve"> </v>
      </c>
    </row>
    <row r="64" spans="1:10" x14ac:dyDescent="0.2">
      <c r="A64" s="1" t="s">
        <v>13</v>
      </c>
      <c r="C64" s="5">
        <v>13</v>
      </c>
      <c r="D64" s="5">
        <f t="shared" si="0"/>
        <v>9724</v>
      </c>
      <c r="E64" s="5">
        <v>59</v>
      </c>
      <c r="F64" s="8">
        <f t="shared" si="6"/>
        <v>164.81355932203391</v>
      </c>
      <c r="G64" s="25">
        <f t="shared" si="2"/>
        <v>451.80463242053679</v>
      </c>
      <c r="H64" s="38">
        <f t="shared" si="3"/>
        <v>828.41293306866373</v>
      </c>
      <c r="I64" s="5" t="str">
        <f t="shared" si="4"/>
        <v xml:space="preserve"> </v>
      </c>
    </row>
    <row r="65" spans="1:9" x14ac:dyDescent="0.2">
      <c r="A65" s="22">
        <v>36526</v>
      </c>
      <c r="C65" s="5">
        <v>12</v>
      </c>
      <c r="D65" s="5">
        <f t="shared" si="0"/>
        <v>8976</v>
      </c>
      <c r="E65" s="5">
        <v>63</v>
      </c>
      <c r="F65" s="8">
        <f t="shared" si="6"/>
        <v>142.47619047619048</v>
      </c>
      <c r="G65" s="25">
        <f t="shared" si="2"/>
        <v>451.80463242053679</v>
      </c>
      <c r="H65" s="38">
        <f t="shared" si="3"/>
        <v>828.41293306866373</v>
      </c>
      <c r="I65" s="5" t="str">
        <f t="shared" si="4"/>
        <v xml:space="preserve"> </v>
      </c>
    </row>
    <row r="66" spans="1:9" x14ac:dyDescent="0.2">
      <c r="A66" s="1" t="s">
        <v>15</v>
      </c>
      <c r="C66" s="5">
        <v>16</v>
      </c>
      <c r="D66" s="5">
        <f t="shared" si="0"/>
        <v>11968</v>
      </c>
      <c r="E66" s="5">
        <v>61</v>
      </c>
      <c r="F66" s="8">
        <f t="shared" si="6"/>
        <v>196.19672131147541</v>
      </c>
      <c r="G66" s="25">
        <f t="shared" si="2"/>
        <v>451.80463242053679</v>
      </c>
      <c r="H66" s="38">
        <f t="shared" si="3"/>
        <v>828.41293306866373</v>
      </c>
      <c r="I66" s="5" t="str">
        <f t="shared" si="4"/>
        <v xml:space="preserve"> </v>
      </c>
    </row>
    <row r="67" spans="1:9" x14ac:dyDescent="0.2">
      <c r="A67" s="1" t="s">
        <v>11</v>
      </c>
      <c r="B67" s="21">
        <v>36657</v>
      </c>
      <c r="C67" s="5">
        <v>24</v>
      </c>
      <c r="D67" s="5">
        <f t="shared" si="0"/>
        <v>17952</v>
      </c>
      <c r="E67" s="5">
        <v>59</v>
      </c>
      <c r="F67" s="8">
        <f t="shared" ref="F67:F83" si="7">D67/E67</f>
        <v>304.27118644067798</v>
      </c>
      <c r="G67" s="25">
        <f t="shared" si="2"/>
        <v>451.80463242053679</v>
      </c>
      <c r="H67" s="38">
        <f t="shared" si="3"/>
        <v>828.41293306866373</v>
      </c>
      <c r="I67" s="5" t="str">
        <f t="shared" si="4"/>
        <v xml:space="preserve"> </v>
      </c>
    </row>
    <row r="68" spans="1:9" x14ac:dyDescent="0.2">
      <c r="A68" s="1" t="s">
        <v>10</v>
      </c>
      <c r="B68" s="21">
        <v>36726</v>
      </c>
      <c r="C68" s="5">
        <v>94</v>
      </c>
      <c r="D68" s="5">
        <f t="shared" si="0"/>
        <v>70312</v>
      </c>
      <c r="E68" s="5">
        <v>69</v>
      </c>
      <c r="F68" s="8">
        <f t="shared" si="7"/>
        <v>1019.0144927536232</v>
      </c>
      <c r="G68" s="25">
        <f t="shared" si="2"/>
        <v>451.80463242053679</v>
      </c>
      <c r="H68" s="38">
        <f t="shared" si="3"/>
        <v>828.41293306866373</v>
      </c>
      <c r="I68" s="5" t="str">
        <f t="shared" si="4"/>
        <v>X</v>
      </c>
    </row>
    <row r="69" spans="1:9" x14ac:dyDescent="0.2">
      <c r="A69" s="1" t="s">
        <v>12</v>
      </c>
      <c r="B69" s="21">
        <v>36787</v>
      </c>
      <c r="C69" s="5">
        <v>45</v>
      </c>
      <c r="D69" s="5">
        <f t="shared" si="0"/>
        <v>33660</v>
      </c>
      <c r="E69" s="5">
        <v>61</v>
      </c>
      <c r="F69" s="8">
        <f t="shared" si="7"/>
        <v>551.80327868852464</v>
      </c>
      <c r="G69" s="25">
        <f t="shared" si="2"/>
        <v>451.80463242053679</v>
      </c>
      <c r="H69" s="38">
        <f t="shared" si="3"/>
        <v>828.41293306866373</v>
      </c>
      <c r="I69" s="5" t="str">
        <f t="shared" si="4"/>
        <v xml:space="preserve"> </v>
      </c>
    </row>
    <row r="70" spans="1:9" x14ac:dyDescent="0.2">
      <c r="A70" s="1" t="s">
        <v>13</v>
      </c>
      <c r="B70" s="21">
        <v>36846</v>
      </c>
      <c r="C70" s="5">
        <v>46</v>
      </c>
      <c r="D70" s="5">
        <f t="shared" si="0"/>
        <v>34408</v>
      </c>
      <c r="E70" s="5">
        <v>59</v>
      </c>
      <c r="F70" s="8">
        <f t="shared" si="7"/>
        <v>583.18644067796606</v>
      </c>
      <c r="G70" s="25">
        <f t="shared" si="2"/>
        <v>451.80463242053679</v>
      </c>
      <c r="H70" s="38">
        <f t="shared" si="3"/>
        <v>828.41293306866373</v>
      </c>
      <c r="I70" s="5" t="str">
        <f t="shared" si="4"/>
        <v xml:space="preserve"> </v>
      </c>
    </row>
    <row r="71" spans="1:9" x14ac:dyDescent="0.2">
      <c r="A71" s="22">
        <v>36892</v>
      </c>
      <c r="B71" s="21">
        <v>36908</v>
      </c>
      <c r="C71" s="5">
        <v>5</v>
      </c>
      <c r="D71" s="5">
        <f t="shared" si="0"/>
        <v>3740</v>
      </c>
      <c r="E71" s="5">
        <v>62</v>
      </c>
      <c r="F71" s="8">
        <f t="shared" si="7"/>
        <v>60.322580645161288</v>
      </c>
      <c r="G71" s="25">
        <f t="shared" si="2"/>
        <v>451.80463242053679</v>
      </c>
      <c r="H71" s="38">
        <f t="shared" si="3"/>
        <v>828.41293306866373</v>
      </c>
      <c r="I71" s="5" t="str">
        <f t="shared" si="4"/>
        <v xml:space="preserve"> </v>
      </c>
    </row>
    <row r="72" spans="1:9" x14ac:dyDescent="0.2">
      <c r="A72" s="22" t="s">
        <v>15</v>
      </c>
      <c r="B72" s="21">
        <v>36965</v>
      </c>
      <c r="C72" s="5">
        <v>10</v>
      </c>
      <c r="D72" s="5">
        <f t="shared" si="0"/>
        <v>7480</v>
      </c>
      <c r="E72" s="5">
        <v>57</v>
      </c>
      <c r="F72" s="8">
        <f t="shared" si="7"/>
        <v>131.2280701754386</v>
      </c>
      <c r="G72" s="25">
        <f t="shared" si="2"/>
        <v>451.80463242053679</v>
      </c>
      <c r="H72" s="38">
        <f t="shared" si="3"/>
        <v>828.41293306866373</v>
      </c>
      <c r="I72" s="5" t="str">
        <f t="shared" si="4"/>
        <v xml:space="preserve"> </v>
      </c>
    </row>
    <row r="73" spans="1:9" x14ac:dyDescent="0.2">
      <c r="A73" s="1" t="s">
        <v>11</v>
      </c>
      <c r="B73" s="21">
        <v>37027</v>
      </c>
      <c r="C73" s="5">
        <v>37</v>
      </c>
      <c r="D73" s="5">
        <f t="shared" si="0"/>
        <v>27676</v>
      </c>
      <c r="E73" s="5">
        <v>62</v>
      </c>
      <c r="F73" s="8">
        <f t="shared" si="7"/>
        <v>446.38709677419354</v>
      </c>
      <c r="G73" s="25">
        <f t="shared" si="2"/>
        <v>451.80463242053679</v>
      </c>
      <c r="H73" s="38">
        <f t="shared" si="3"/>
        <v>828.41293306866373</v>
      </c>
      <c r="I73" s="5" t="str">
        <f t="shared" si="4"/>
        <v xml:space="preserve"> </v>
      </c>
    </row>
    <row r="74" spans="1:9" x14ac:dyDescent="0.2">
      <c r="A74" s="1" t="s">
        <v>10</v>
      </c>
      <c r="B74" s="21">
        <v>37089</v>
      </c>
      <c r="C74" s="5">
        <v>25</v>
      </c>
      <c r="D74" s="5">
        <f t="shared" si="0"/>
        <v>18700</v>
      </c>
      <c r="E74" s="5">
        <v>62</v>
      </c>
      <c r="F74" s="8">
        <f t="shared" si="7"/>
        <v>301.61290322580646</v>
      </c>
      <c r="G74" s="25">
        <f t="shared" si="2"/>
        <v>451.80463242053679</v>
      </c>
      <c r="H74" s="38">
        <f t="shared" si="3"/>
        <v>828.41293306866373</v>
      </c>
      <c r="I74" s="5" t="str">
        <f t="shared" si="4"/>
        <v xml:space="preserve"> </v>
      </c>
    </row>
    <row r="75" spans="1:9" x14ac:dyDescent="0.2">
      <c r="A75" s="1" t="s">
        <v>12</v>
      </c>
      <c r="B75" s="21">
        <v>37147</v>
      </c>
      <c r="C75" s="5">
        <v>35</v>
      </c>
      <c r="D75" s="5">
        <f t="shared" si="0"/>
        <v>26180</v>
      </c>
      <c r="E75" s="5">
        <v>58</v>
      </c>
      <c r="F75" s="8">
        <f t="shared" si="7"/>
        <v>451.37931034482756</v>
      </c>
      <c r="G75" s="25">
        <f t="shared" si="2"/>
        <v>451.80463242053679</v>
      </c>
      <c r="H75" s="38">
        <f t="shared" si="3"/>
        <v>828.41293306866373</v>
      </c>
      <c r="I75" s="5" t="str">
        <f t="shared" si="4"/>
        <v xml:space="preserve"> </v>
      </c>
    </row>
    <row r="76" spans="1:9" x14ac:dyDescent="0.2">
      <c r="A76" s="1" t="s">
        <v>13</v>
      </c>
      <c r="B76" s="21">
        <v>37211</v>
      </c>
      <c r="C76" s="5">
        <v>26</v>
      </c>
      <c r="D76" s="5">
        <f t="shared" si="0"/>
        <v>19448</v>
      </c>
      <c r="E76" s="5">
        <v>64</v>
      </c>
      <c r="F76" s="8">
        <f t="shared" si="7"/>
        <v>303.875</v>
      </c>
      <c r="G76" s="25">
        <f t="shared" si="2"/>
        <v>451.80463242053679</v>
      </c>
      <c r="H76" s="38">
        <f t="shared" si="3"/>
        <v>828.41293306866373</v>
      </c>
      <c r="I76" s="5" t="str">
        <f t="shared" si="4"/>
        <v xml:space="preserve"> </v>
      </c>
    </row>
    <row r="77" spans="1:9" x14ac:dyDescent="0.2">
      <c r="A77" s="26" t="s">
        <v>21</v>
      </c>
      <c r="B77" s="21">
        <v>37272</v>
      </c>
      <c r="C77" s="5">
        <v>27</v>
      </c>
      <c r="D77" s="5">
        <f t="shared" si="0"/>
        <v>20196</v>
      </c>
      <c r="E77" s="5">
        <v>61</v>
      </c>
      <c r="F77" s="8">
        <f t="shared" si="7"/>
        <v>331.08196721311475</v>
      </c>
      <c r="G77" s="25">
        <f t="shared" si="2"/>
        <v>451.80463242053679</v>
      </c>
      <c r="H77" s="38">
        <f t="shared" si="3"/>
        <v>828.41293306866373</v>
      </c>
      <c r="I77" s="5" t="str">
        <f t="shared" si="4"/>
        <v xml:space="preserve"> </v>
      </c>
    </row>
    <row r="78" spans="1:9" x14ac:dyDescent="0.2">
      <c r="A78" s="22" t="s">
        <v>15</v>
      </c>
      <c r="B78" s="21">
        <v>37334</v>
      </c>
      <c r="C78" s="5">
        <v>42</v>
      </c>
      <c r="D78" s="5">
        <f t="shared" si="0"/>
        <v>31416</v>
      </c>
      <c r="E78" s="5">
        <v>62</v>
      </c>
      <c r="F78" s="8">
        <f t="shared" si="7"/>
        <v>506.70967741935482</v>
      </c>
      <c r="G78" s="25">
        <f t="shared" si="2"/>
        <v>451.80463242053679</v>
      </c>
      <c r="H78" s="38">
        <f t="shared" si="3"/>
        <v>828.41293306866373</v>
      </c>
      <c r="I78" s="5" t="str">
        <f t="shared" si="4"/>
        <v xml:space="preserve"> </v>
      </c>
    </row>
    <row r="79" spans="1:9" x14ac:dyDescent="0.2">
      <c r="A79" s="1" t="s">
        <v>11</v>
      </c>
      <c r="B79" s="21">
        <v>37393</v>
      </c>
      <c r="C79" s="5">
        <v>31</v>
      </c>
      <c r="D79" s="5">
        <f t="shared" si="0"/>
        <v>23188</v>
      </c>
      <c r="E79" s="5">
        <v>59</v>
      </c>
      <c r="F79" s="8">
        <f t="shared" si="7"/>
        <v>393.0169491525424</v>
      </c>
      <c r="G79" s="25">
        <f>$F$9</f>
        <v>451.80463242053679</v>
      </c>
      <c r="H79" s="38">
        <f>$F$9+($F$10*1.645)</f>
        <v>828.41293306866373</v>
      </c>
      <c r="I79" s="5" t="str">
        <f>IF(F79&gt;H79,"X"," ")</f>
        <v xml:space="preserve"> </v>
      </c>
    </row>
    <row r="80" spans="1:9" x14ac:dyDescent="0.2">
      <c r="A80" s="1" t="s">
        <v>10</v>
      </c>
      <c r="B80" s="21">
        <v>37454</v>
      </c>
      <c r="C80" s="5">
        <v>26</v>
      </c>
      <c r="D80" s="5">
        <f t="shared" si="0"/>
        <v>19448</v>
      </c>
      <c r="E80" s="5">
        <v>61</v>
      </c>
      <c r="F80" s="8">
        <f t="shared" si="7"/>
        <v>318.81967213114751</v>
      </c>
      <c r="G80" s="25">
        <f>$F$9</f>
        <v>451.80463242053679</v>
      </c>
      <c r="H80" s="38">
        <f>$F$9+($F$10*1.645)</f>
        <v>828.41293306866373</v>
      </c>
      <c r="I80" s="5" t="str">
        <f>IF(F80&gt;H80,"X"," ")</f>
        <v xml:space="preserve"> </v>
      </c>
    </row>
    <row r="81" spans="1:10" x14ac:dyDescent="0.2">
      <c r="A81" s="1" t="s">
        <v>12</v>
      </c>
      <c r="B81" s="21">
        <v>37516</v>
      </c>
      <c r="C81" s="5">
        <v>33</v>
      </c>
      <c r="D81" s="5">
        <f t="shared" si="0"/>
        <v>24684</v>
      </c>
      <c r="E81" s="5">
        <v>62</v>
      </c>
      <c r="F81" s="8">
        <f t="shared" si="7"/>
        <v>398.12903225806451</v>
      </c>
      <c r="G81" s="25">
        <f>$F$9</f>
        <v>451.80463242053679</v>
      </c>
      <c r="H81" s="38">
        <f>$F$9+($F$10*1.645)</f>
        <v>828.41293306866373</v>
      </c>
      <c r="I81" s="5" t="str">
        <f>IF(F81&gt;H81,"X"," ")</f>
        <v xml:space="preserve"> </v>
      </c>
    </row>
    <row r="82" spans="1:10" x14ac:dyDescent="0.2">
      <c r="A82" s="1" t="s">
        <v>13</v>
      </c>
      <c r="B82" s="21">
        <v>37575</v>
      </c>
      <c r="C82" s="5">
        <v>25</v>
      </c>
      <c r="D82" s="5">
        <f t="shared" si="0"/>
        <v>18700</v>
      </c>
      <c r="E82" s="5">
        <v>59</v>
      </c>
      <c r="F82" s="8">
        <f t="shared" si="7"/>
        <v>316.94915254237287</v>
      </c>
      <c r="G82" s="25">
        <f>$F$9</f>
        <v>451.80463242053679</v>
      </c>
      <c r="H82" s="38">
        <f>$F$9+($F$10*1.645)</f>
        <v>828.41293306866373</v>
      </c>
      <c r="I82" s="5" t="str">
        <f>IF(F82&gt;H82,"X"," ")</f>
        <v xml:space="preserve"> </v>
      </c>
    </row>
    <row r="83" spans="1:10" x14ac:dyDescent="0.2">
      <c r="A83" s="28" t="s">
        <v>25</v>
      </c>
      <c r="B83" s="21">
        <v>37638</v>
      </c>
      <c r="C83" s="5">
        <v>32</v>
      </c>
      <c r="D83" s="5">
        <f t="shared" si="0"/>
        <v>23936</v>
      </c>
      <c r="E83" s="5">
        <v>63</v>
      </c>
      <c r="F83" s="8">
        <f t="shared" si="7"/>
        <v>379.93650793650795</v>
      </c>
      <c r="G83" s="25">
        <f>$F$9</f>
        <v>451.80463242053679</v>
      </c>
      <c r="H83" s="38">
        <f>$F$9+($F$10*1.645)</f>
        <v>828.41293306866373</v>
      </c>
      <c r="I83" s="5" t="str">
        <f>IF(F83&gt;H83,"X"," ")</f>
        <v xml:space="preserve"> </v>
      </c>
    </row>
    <row r="85" spans="1:10" x14ac:dyDescent="0.2">
      <c r="A85" t="s">
        <v>19</v>
      </c>
      <c r="F85" s="24">
        <f>IF(F83-$F$9&lt;0,0,(F83-$F$9)/$F$10)</f>
        <v>0</v>
      </c>
    </row>
    <row r="86" spans="1:10" x14ac:dyDescent="0.2">
      <c r="A86" t="s">
        <v>20</v>
      </c>
      <c r="F86" s="24" t="str">
        <f>IF(F85&lt;&gt;0,1-(1-NORMSDIST(F85))*2," ")</f>
        <v xml:space="preserve"> </v>
      </c>
    </row>
    <row r="91" spans="1:10" x14ac:dyDescent="0.2">
      <c r="C91" s="11"/>
      <c r="D91" s="11"/>
      <c r="I91" s="11"/>
      <c r="J91" s="11"/>
    </row>
  </sheetData>
  <phoneticPr fontId="0" type="noConversion"/>
  <printOptions horizontalCentered="1" verticalCentered="1"/>
  <pageMargins left="1" right="1" top="1" bottom="1" header="0.5" footer="0.5"/>
  <pageSetup scale="57" fitToHeight="2" orientation="portrait" horizontalDpi="300" verticalDpi="300" r:id="rId1"/>
  <headerFooter alignWithMargins="0">
    <oddHeader>&amp;CVoltaire History</oddHeader>
    <oddFooter>&amp;L&amp;F 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Small Property</vt:lpstr>
      <vt:lpstr>VOLTHIST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Water Analysis</dc:title>
  <dc:creator>Roger J. Brown</dc:creator>
  <cp:lastModifiedBy>Roger J Brown</cp:lastModifiedBy>
  <cp:lastPrinted>2003-07-29T14:21:26Z</cp:lastPrinted>
  <dcterms:created xsi:type="dcterms:W3CDTF">2004-04-30T17:55:01Z</dcterms:created>
  <dcterms:modified xsi:type="dcterms:W3CDTF">2012-04-24T02:29:22Z</dcterms:modified>
</cp:coreProperties>
</file>