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720" yWindow="225" windowWidth="8175" windowHeight="4755"/>
  </bookViews>
  <sheets>
    <sheet name="INTRODUCTION" sheetId="6" r:id="rId1"/>
    <sheet name="SD" sheetId="1" r:id="rId2"/>
    <sheet name="REGRESSION" sheetId="2" r:id="rId3"/>
    <sheet name="LOG REGRESS" sheetId="3" r:id="rId4"/>
    <sheet name="RENT CURVES" sheetId="4" r:id="rId5"/>
    <sheet name="Hypothetical" sheetId="5" r:id="rId6"/>
  </sheets>
  <definedNames>
    <definedName name="_xlnm.Database">SD!$A$1:$B$444</definedName>
  </definedNames>
  <calcPr calcId="145621"/>
</workbook>
</file>

<file path=xl/calcChain.xml><?xml version="1.0" encoding="utf-8"?>
<calcChain xmlns="http://schemas.openxmlformats.org/spreadsheetml/2006/main">
  <c r="E31" i="5" l="1"/>
  <c r="G35" i="5" s="1"/>
  <c r="G36" i="5"/>
  <c r="G37" i="5"/>
  <c r="G39" i="5"/>
  <c r="G42" i="5"/>
  <c r="G44" i="5"/>
  <c r="G45" i="5"/>
  <c r="G47" i="5"/>
  <c r="G50" i="5"/>
  <c r="G52" i="5"/>
  <c r="G53" i="5"/>
  <c r="G34" i="5"/>
  <c r="B31" i="5"/>
  <c r="D35" i="5" s="1"/>
  <c r="E36" i="5" s="1"/>
  <c r="D36" i="5"/>
  <c r="E37" i="5" s="1"/>
  <c r="D37" i="5"/>
  <c r="D38" i="5"/>
  <c r="D39" i="5"/>
  <c r="E40" i="5" s="1"/>
  <c r="D40" i="5"/>
  <c r="E41" i="5" s="1"/>
  <c r="D41" i="5"/>
  <c r="D42" i="5"/>
  <c r="D44" i="5"/>
  <c r="E45" i="5" s="1"/>
  <c r="D45" i="5"/>
  <c r="E46" i="5" s="1"/>
  <c r="D46" i="5"/>
  <c r="E47" i="5" s="1"/>
  <c r="D47" i="5"/>
  <c r="E48" i="5" s="1"/>
  <c r="D48" i="5"/>
  <c r="E49" i="5" s="1"/>
  <c r="D49" i="5"/>
  <c r="D50" i="5"/>
  <c r="D52" i="5"/>
  <c r="E53" i="5" s="1"/>
  <c r="D53" i="5"/>
  <c r="D54" i="5"/>
  <c r="D34" i="5"/>
  <c r="B3" i="5"/>
  <c r="B51" i="5" s="1"/>
  <c r="B52" i="5"/>
  <c r="E50" i="5"/>
  <c r="B48" i="5"/>
  <c r="B44" i="5"/>
  <c r="E42" i="5"/>
  <c r="B40" i="5"/>
  <c r="E39" i="5"/>
  <c r="B36" i="5"/>
  <c r="E35" i="5"/>
  <c r="B34" i="5"/>
  <c r="D31" i="5"/>
  <c r="B26" i="5"/>
  <c r="D24" i="5"/>
  <c r="B25" i="5"/>
  <c r="D22" i="5"/>
  <c r="B23" i="5"/>
  <c r="B21" i="5"/>
  <c r="D19" i="5"/>
  <c r="D18" i="5"/>
  <c r="E19" i="5" s="1"/>
  <c r="B18" i="5"/>
  <c r="D16" i="5"/>
  <c r="B17" i="5"/>
  <c r="D14" i="5"/>
  <c r="B15" i="5"/>
  <c r="B13" i="5"/>
  <c r="D11" i="5"/>
  <c r="D10" i="5"/>
  <c r="E11" i="5" s="1"/>
  <c r="B10" i="5"/>
  <c r="D8" i="5"/>
  <c r="B9" i="5"/>
  <c r="D6" i="5"/>
  <c r="B7" i="5"/>
  <c r="D3" i="5"/>
  <c r="H17" i="3"/>
  <c r="H18" i="3"/>
  <c r="H19" i="3"/>
  <c r="H16" i="3"/>
  <c r="C17" i="3"/>
  <c r="C18" i="3"/>
  <c r="C19" i="3"/>
  <c r="C20" i="3"/>
  <c r="C21" i="3"/>
  <c r="C22" i="3"/>
  <c r="C23" i="3"/>
  <c r="C16" i="3"/>
  <c r="B73" i="4"/>
  <c r="D96" i="4" s="1"/>
  <c r="B74" i="4"/>
  <c r="D85" i="4"/>
  <c r="D89" i="4"/>
  <c r="D92" i="4"/>
  <c r="D78" i="4"/>
  <c r="D76" i="4"/>
  <c r="B89" i="4"/>
  <c r="B90" i="4"/>
  <c r="B91" i="4"/>
  <c r="B76" i="4"/>
  <c r="D73" i="4"/>
  <c r="B28" i="4"/>
  <c r="B29" i="4"/>
  <c r="D40" i="4"/>
  <c r="D44" i="4"/>
  <c r="D48" i="4"/>
  <c r="D32" i="4"/>
  <c r="D33" i="4"/>
  <c r="D36" i="4"/>
  <c r="B35" i="4"/>
  <c r="B36" i="4"/>
  <c r="B37" i="4"/>
  <c r="B43" i="4"/>
  <c r="B44" i="4"/>
  <c r="B45" i="4"/>
  <c r="B51" i="4"/>
  <c r="B31" i="4"/>
  <c r="D28" i="4"/>
  <c r="B56" i="4"/>
  <c r="B61" i="4" s="1"/>
  <c r="B57" i="4"/>
  <c r="B67" i="4" s="1"/>
  <c r="B64" i="4"/>
  <c r="B65" i="4"/>
  <c r="B66" i="4"/>
  <c r="B68" i="4"/>
  <c r="B59" i="4"/>
  <c r="B2" i="4"/>
  <c r="B3" i="4"/>
  <c r="B7" i="4"/>
  <c r="B13" i="4"/>
  <c r="B14" i="4"/>
  <c r="B15" i="4"/>
  <c r="B21" i="4"/>
  <c r="N106" i="1"/>
  <c r="L447" i="1"/>
  <c r="N174" i="1"/>
  <c r="L448" i="1"/>
  <c r="N216" i="1"/>
  <c r="L449" i="1"/>
  <c r="N235" i="1"/>
  <c r="L450" i="1" s="1"/>
  <c r="I114" i="1"/>
  <c r="H447" i="1" s="1"/>
  <c r="H455" i="1" s="1"/>
  <c r="I241" i="1"/>
  <c r="H448" i="1" s="1"/>
  <c r="I307" i="1"/>
  <c r="H449" i="1" s="1"/>
  <c r="I333" i="1"/>
  <c r="H450" i="1"/>
  <c r="I352" i="1"/>
  <c r="H451" i="1" s="1"/>
  <c r="I381" i="1"/>
  <c r="H452" i="1" s="1"/>
  <c r="I411" i="1"/>
  <c r="H453" i="1" s="1"/>
  <c r="I424" i="1"/>
  <c r="H454" i="1"/>
  <c r="N236" i="1"/>
  <c r="M450" i="1"/>
  <c r="N217" i="1"/>
  <c r="M449" i="1"/>
  <c r="N175" i="1"/>
  <c r="M448" i="1" s="1"/>
  <c r="N107" i="1"/>
  <c r="M447" i="1"/>
  <c r="N234" i="1"/>
  <c r="K450" i="1"/>
  <c r="N215" i="1"/>
  <c r="K449" i="1"/>
  <c r="N173" i="1"/>
  <c r="K448" i="1" s="1"/>
  <c r="N105" i="1"/>
  <c r="K447" i="1"/>
  <c r="I425" i="1"/>
  <c r="I454" i="1"/>
  <c r="I412" i="1"/>
  <c r="I453" i="1"/>
  <c r="I382" i="1"/>
  <c r="I452" i="1" s="1"/>
  <c r="I353" i="1"/>
  <c r="I451" i="1"/>
  <c r="I334" i="1"/>
  <c r="I450" i="1"/>
  <c r="I308" i="1"/>
  <c r="I449" i="1"/>
  <c r="I242" i="1"/>
  <c r="I448" i="1" s="1"/>
  <c r="I115" i="1"/>
  <c r="I447" i="1"/>
  <c r="I380" i="1"/>
  <c r="G452" i="1"/>
  <c r="I423" i="1"/>
  <c r="G454" i="1"/>
  <c r="I410" i="1"/>
  <c r="G453" i="1" s="1"/>
  <c r="I351" i="1"/>
  <c r="G451" i="1"/>
  <c r="I332" i="1"/>
  <c r="G450" i="1" s="1"/>
  <c r="I306" i="1"/>
  <c r="G449" i="1"/>
  <c r="I240" i="1"/>
  <c r="G448" i="1" s="1"/>
  <c r="I113" i="1"/>
  <c r="G447" i="1"/>
  <c r="I427" i="1"/>
  <c r="I426" i="1"/>
  <c r="E37" i="4" l="1"/>
  <c r="E96" i="4"/>
  <c r="E20" i="5"/>
  <c r="B83" i="4"/>
  <c r="E38" i="5"/>
  <c r="E9" i="5"/>
  <c r="E45" i="4"/>
  <c r="L451" i="1"/>
  <c r="B8" i="4"/>
  <c r="B16" i="4"/>
  <c r="B24" i="4"/>
  <c r="B9" i="4"/>
  <c r="B17" i="4"/>
  <c r="B25" i="4"/>
  <c r="B10" i="4"/>
  <c r="B18" i="4"/>
  <c r="B6" i="4"/>
  <c r="B11" i="4"/>
  <c r="B19" i="4"/>
  <c r="B5" i="4"/>
  <c r="B12" i="4"/>
  <c r="B20" i="4"/>
  <c r="D82" i="4"/>
  <c r="E82" i="4" s="1"/>
  <c r="D77" i="4"/>
  <c r="E77" i="4" s="1"/>
  <c r="B84" i="4"/>
  <c r="B92" i="4"/>
  <c r="D81" i="4"/>
  <c r="D86" i="4"/>
  <c r="E86" i="4" s="1"/>
  <c r="D90" i="4"/>
  <c r="E90" i="4" s="1"/>
  <c r="D94" i="4"/>
  <c r="E94" i="4" s="1"/>
  <c r="B77" i="4"/>
  <c r="B85" i="4"/>
  <c r="B93" i="4"/>
  <c r="D79" i="4"/>
  <c r="E79" i="4" s="1"/>
  <c r="B78" i="4"/>
  <c r="B86" i="4"/>
  <c r="B94" i="4"/>
  <c r="D88" i="4"/>
  <c r="D83" i="4"/>
  <c r="E83" i="4" s="1"/>
  <c r="D87" i="4"/>
  <c r="E87" i="4" s="1"/>
  <c r="D91" i="4"/>
  <c r="D95" i="4"/>
  <c r="B79" i="4"/>
  <c r="B87" i="4"/>
  <c r="B95" i="4"/>
  <c r="D80" i="4"/>
  <c r="E80" i="4" s="1"/>
  <c r="B80" i="4"/>
  <c r="B88" i="4"/>
  <c r="B96" i="4"/>
  <c r="D84" i="4"/>
  <c r="E33" i="4"/>
  <c r="E85" i="4"/>
  <c r="E25" i="5"/>
  <c r="B23" i="4"/>
  <c r="B82" i="4"/>
  <c r="D93" i="4"/>
  <c r="E93" i="4" s="1"/>
  <c r="B22" i="4"/>
  <c r="D41" i="4"/>
  <c r="E41" i="4" s="1"/>
  <c r="D45" i="4"/>
  <c r="E46" i="4" s="1"/>
  <c r="D49" i="4"/>
  <c r="E50" i="4" s="1"/>
  <c r="D31" i="4"/>
  <c r="E32" i="4" s="1"/>
  <c r="B38" i="4"/>
  <c r="B46" i="4"/>
  <c r="D37" i="4"/>
  <c r="D34" i="4"/>
  <c r="E34" i="4" s="1"/>
  <c r="B39" i="4"/>
  <c r="B47" i="4"/>
  <c r="D38" i="4"/>
  <c r="E39" i="4" s="1"/>
  <c r="D42" i="4"/>
  <c r="E43" i="4" s="1"/>
  <c r="D46" i="4"/>
  <c r="D50" i="4"/>
  <c r="B32" i="4"/>
  <c r="B40" i="4"/>
  <c r="B48" i="4"/>
  <c r="D35" i="4"/>
  <c r="E36" i="4" s="1"/>
  <c r="B33" i="4"/>
  <c r="B41" i="4"/>
  <c r="B49" i="4"/>
  <c r="D39" i="4"/>
  <c r="E40" i="4" s="1"/>
  <c r="D43" i="4"/>
  <c r="E44" i="4" s="1"/>
  <c r="D47" i="4"/>
  <c r="E48" i="4" s="1"/>
  <c r="D51" i="4"/>
  <c r="B34" i="4"/>
  <c r="B42" i="4"/>
  <c r="B50" i="4"/>
  <c r="B81" i="4"/>
  <c r="E54" i="5"/>
  <c r="B63" i="4"/>
  <c r="B8" i="5"/>
  <c r="D9" i="5"/>
  <c r="E10" i="5" s="1"/>
  <c r="B16" i="5"/>
  <c r="D17" i="5"/>
  <c r="E18" i="5" s="1"/>
  <c r="B24" i="5"/>
  <c r="D26" i="5"/>
  <c r="B37" i="5"/>
  <c r="B41" i="5"/>
  <c r="B45" i="5"/>
  <c r="B49" i="5"/>
  <c r="B53" i="5"/>
  <c r="B60" i="4"/>
  <c r="B62" i="4"/>
  <c r="B11" i="5"/>
  <c r="D12" i="5"/>
  <c r="B19" i="5"/>
  <c r="D20" i="5"/>
  <c r="E21" i="5" s="1"/>
  <c r="D25" i="5"/>
  <c r="E26" i="5" s="1"/>
  <c r="D51" i="5"/>
  <c r="D43" i="5"/>
  <c r="G49" i="5"/>
  <c r="G41" i="5"/>
  <c r="B69" i="4"/>
  <c r="D7" i="5"/>
  <c r="B14" i="5"/>
  <c r="D15" i="5"/>
  <c r="B22" i="5"/>
  <c r="D23" i="5"/>
  <c r="B38" i="5"/>
  <c r="B42" i="5"/>
  <c r="B46" i="5"/>
  <c r="B50" i="5"/>
  <c r="B54" i="5"/>
  <c r="G48" i="5"/>
  <c r="G40" i="5"/>
  <c r="B6" i="5"/>
  <c r="B12" i="5"/>
  <c r="D13" i="5"/>
  <c r="E14" i="5" s="1"/>
  <c r="B20" i="5"/>
  <c r="D21" i="5"/>
  <c r="E22" i="5" s="1"/>
  <c r="B35" i="5"/>
  <c r="B39" i="5"/>
  <c r="B43" i="5"/>
  <c r="B47" i="5"/>
  <c r="G54" i="5"/>
  <c r="G46" i="5"/>
  <c r="G38" i="5"/>
  <c r="G51" i="5"/>
  <c r="G43" i="5"/>
  <c r="E44" i="5" l="1"/>
  <c r="E43" i="5"/>
  <c r="E88" i="4"/>
  <c r="E16" i="5"/>
  <c r="E15" i="5"/>
  <c r="E17" i="5"/>
  <c r="E8" i="5"/>
  <c r="E7" i="5"/>
  <c r="E38" i="4"/>
  <c r="E81" i="4"/>
  <c r="E42" i="4"/>
  <c r="E13" i="5"/>
  <c r="E12" i="5"/>
  <c r="E51" i="4"/>
  <c r="E84" i="4"/>
  <c r="E95" i="4"/>
  <c r="E78" i="4"/>
  <c r="E24" i="5"/>
  <c r="E23" i="5"/>
  <c r="E52" i="5"/>
  <c r="E51" i="5"/>
  <c r="E35" i="4"/>
  <c r="E47" i="4"/>
  <c r="E49" i="4"/>
  <c r="E91" i="4"/>
  <c r="E89" i="4"/>
  <c r="E92" i="4"/>
</calcChain>
</file>

<file path=xl/sharedStrings.xml><?xml version="1.0" encoding="utf-8"?>
<sst xmlns="http://schemas.openxmlformats.org/spreadsheetml/2006/main" count="2123" uniqueCount="512">
  <si>
    <t>TRACT</t>
  </si>
  <si>
    <t>RENT</t>
  </si>
  <si>
    <t>Downtown</t>
  </si>
  <si>
    <t>Beach</t>
  </si>
  <si>
    <t>Tract 1</t>
  </si>
  <si>
    <t>A</t>
  </si>
  <si>
    <t>Tract 2</t>
  </si>
  <si>
    <t>Tract 3</t>
  </si>
  <si>
    <t>Tract 4</t>
  </si>
  <si>
    <t>Tract 5</t>
  </si>
  <si>
    <t>Tract 6</t>
  </si>
  <si>
    <t>Tract 7</t>
  </si>
  <si>
    <t>Tract 8</t>
  </si>
  <si>
    <t>Tract 35</t>
  </si>
  <si>
    <t>Tract 9</t>
  </si>
  <si>
    <t>Tract 36</t>
  </si>
  <si>
    <t>Tract 10</t>
  </si>
  <si>
    <t>Tract 38</t>
  </si>
  <si>
    <t>Tract 11</t>
  </si>
  <si>
    <t xml:space="preserve"> </t>
  </si>
  <si>
    <t>Tract 38.99</t>
  </si>
  <si>
    <t>Tract 12</t>
  </si>
  <si>
    <t>Tract 39</t>
  </si>
  <si>
    <t>Tract 13</t>
  </si>
  <si>
    <t>Tract 40</t>
  </si>
  <si>
    <t>Tract 14</t>
  </si>
  <si>
    <t>Tract 41</t>
  </si>
  <si>
    <t>Tract 15</t>
  </si>
  <si>
    <t>Tract 44</t>
  </si>
  <si>
    <t>Tract 16</t>
  </si>
  <si>
    <t>Tract 45</t>
  </si>
  <si>
    <t>Tract 17</t>
  </si>
  <si>
    <t>Tract 46</t>
  </si>
  <si>
    <t>Tract 18</t>
  </si>
  <si>
    <t>Tract 47</t>
  </si>
  <si>
    <t>Tract 19</t>
  </si>
  <si>
    <t>Tract 48</t>
  </si>
  <si>
    <t>Tract 20.01</t>
  </si>
  <si>
    <t>Tract 49</t>
  </si>
  <si>
    <t>Tract 20.02</t>
  </si>
  <si>
    <t>Tract 50</t>
  </si>
  <si>
    <t>Tract 21</t>
  </si>
  <si>
    <t>Tract 50.99</t>
  </si>
  <si>
    <t>Tract 22</t>
  </si>
  <si>
    <t>Tract 51</t>
  </si>
  <si>
    <t>Tract 23</t>
  </si>
  <si>
    <t>Tract 51.99</t>
  </si>
  <si>
    <t>Tract 24</t>
  </si>
  <si>
    <t>Tract 52</t>
  </si>
  <si>
    <t>Tract 25.01</t>
  </si>
  <si>
    <t>Tract 53</t>
  </si>
  <si>
    <t>Tract 25.02</t>
  </si>
  <si>
    <t>Tract 54</t>
  </si>
  <si>
    <t>Tract 26</t>
  </si>
  <si>
    <t>Tract 55</t>
  </si>
  <si>
    <t>Tract 27.01</t>
  </si>
  <si>
    <t>Tract 56</t>
  </si>
  <si>
    <t>Tract 27.04</t>
  </si>
  <si>
    <t>Tract 57</t>
  </si>
  <si>
    <t>Tract 27.05</t>
  </si>
  <si>
    <t>Tract 58</t>
  </si>
  <si>
    <t>Tract 27.06</t>
  </si>
  <si>
    <t>Tract 58.99</t>
  </si>
  <si>
    <t>Tract 30.01</t>
  </si>
  <si>
    <t>Tract 59</t>
  </si>
  <si>
    <t>Tract 31.01</t>
  </si>
  <si>
    <t>Tract 60</t>
  </si>
  <si>
    <t>Tract 31.02</t>
  </si>
  <si>
    <t>Tract 61</t>
  </si>
  <si>
    <t>Tract 33</t>
  </si>
  <si>
    <t>Tract 62</t>
  </si>
  <si>
    <t>Tract 34.01</t>
  </si>
  <si>
    <t>Tract 62.99</t>
  </si>
  <si>
    <t>Tract 34.02</t>
  </si>
  <si>
    <t>Tract 63</t>
  </si>
  <si>
    <t>Tract 64</t>
  </si>
  <si>
    <t>Tract 65</t>
  </si>
  <si>
    <t>Tract 66</t>
  </si>
  <si>
    <t>Tract 68</t>
  </si>
  <si>
    <t>Tract 69</t>
  </si>
  <si>
    <t>Tract 70.01</t>
  </si>
  <si>
    <t>Tract 70.02</t>
  </si>
  <si>
    <t>Tract 42</t>
  </si>
  <si>
    <t>Tract 71</t>
  </si>
  <si>
    <t>Tract 43</t>
  </si>
  <si>
    <t>Tract 72</t>
  </si>
  <si>
    <t>Tract 73.01</t>
  </si>
  <si>
    <t>Tract 73.02</t>
  </si>
  <si>
    <t>Tract 74</t>
  </si>
  <si>
    <t>Tract 75</t>
  </si>
  <si>
    <t>Tract 76</t>
  </si>
  <si>
    <t>Tract 87.02</t>
  </si>
  <si>
    <t>Tract 88</t>
  </si>
  <si>
    <t>Tract 89.01</t>
  </si>
  <si>
    <t>Tract 89.02</t>
  </si>
  <si>
    <t>Tract 90</t>
  </si>
  <si>
    <t>Tract 91.04</t>
  </si>
  <si>
    <t>Tract 91.05</t>
  </si>
  <si>
    <t>Tract 93.04</t>
  </si>
  <si>
    <t>Tract 106.03</t>
  </si>
  <si>
    <t>Tract 107</t>
  </si>
  <si>
    <t>Tract 108</t>
  </si>
  <si>
    <t>Tract 109</t>
  </si>
  <si>
    <t>Tract 110</t>
  </si>
  <si>
    <t>Tract 111</t>
  </si>
  <si>
    <t>Tract 112</t>
  </si>
  <si>
    <t>Tract 113</t>
  </si>
  <si>
    <t>Tract 77</t>
  </si>
  <si>
    <t>Tract 78</t>
  </si>
  <si>
    <t>Tract 79.01</t>
  </si>
  <si>
    <t>Tract 79.02</t>
  </si>
  <si>
    <t>Tract 80.01</t>
  </si>
  <si>
    <t>Tract 80.02</t>
  </si>
  <si>
    <t>Tract 81.02</t>
  </si>
  <si>
    <t>Tract 83.01</t>
  </si>
  <si>
    <t>Tract 83.03</t>
  </si>
  <si>
    <t>Tract 83.06</t>
  </si>
  <si>
    <t>Tract 83.07</t>
  </si>
  <si>
    <t>Tract 83.10</t>
  </si>
  <si>
    <t>Tract 83.11</t>
  </si>
  <si>
    <t>Tract 83.13</t>
  </si>
  <si>
    <t>Tract 83.14</t>
  </si>
  <si>
    <t>Tract 85.01</t>
  </si>
  <si>
    <t>Tract 85.02</t>
  </si>
  <si>
    <t>Tract 85.03</t>
  </si>
  <si>
    <t>Tract 85.04</t>
  </si>
  <si>
    <t>Tract 85.05</t>
  </si>
  <si>
    <t>Tract 85.06</t>
  </si>
  <si>
    <t>Tract 85.07</t>
  </si>
  <si>
    <t>Tract 85.09</t>
  </si>
  <si>
    <t>Tract 85.10</t>
  </si>
  <si>
    <t>Tract 92.02</t>
  </si>
  <si>
    <t>Tract 85.97</t>
  </si>
  <si>
    <t>Tract 85.98</t>
  </si>
  <si>
    <t>Tract 106.02</t>
  </si>
  <si>
    <t>Tract 86</t>
  </si>
  <si>
    <t>Tract 87.01</t>
  </si>
  <si>
    <t>Tract 91.01</t>
  </si>
  <si>
    <t>Tract 91.02</t>
  </si>
  <si>
    <t>Tract 91.03</t>
  </si>
  <si>
    <t>Tract 81.01</t>
  </si>
  <si>
    <t>Tract 82</t>
  </si>
  <si>
    <t>Tract 83.15</t>
  </si>
  <si>
    <t>Tract 83.16</t>
  </si>
  <si>
    <t>Tract 113.99</t>
  </si>
  <si>
    <t>B</t>
  </si>
  <si>
    <t>Tract 114</t>
  </si>
  <si>
    <t>Tract 114.99</t>
  </si>
  <si>
    <t>Tract 115</t>
  </si>
  <si>
    <t>Tract 116</t>
  </si>
  <si>
    <t>Tract 117</t>
  </si>
  <si>
    <t>Tract 118</t>
  </si>
  <si>
    <t>Tract 119</t>
  </si>
  <si>
    <t>Tract 120</t>
  </si>
  <si>
    <t>Tract 27.02</t>
  </si>
  <si>
    <t>Tract 27.03</t>
  </si>
  <si>
    <t>Tract 28.01</t>
  </si>
  <si>
    <t>Tract 28.02</t>
  </si>
  <si>
    <t>Tract 29.01</t>
  </si>
  <si>
    <t>Tract 29.02</t>
  </si>
  <si>
    <t>Tract 29.03</t>
  </si>
  <si>
    <t>Tract 30.02</t>
  </si>
  <si>
    <t>Tract 31.03</t>
  </si>
  <si>
    <t>Tract 31.05</t>
  </si>
  <si>
    <t>Tract 31.07</t>
  </si>
  <si>
    <t>Tract 31.08</t>
  </si>
  <si>
    <t>Tract 31.09</t>
  </si>
  <si>
    <t>Tract 31.10</t>
  </si>
  <si>
    <t>Tract 32.01</t>
  </si>
  <si>
    <t>Tract 32.02</t>
  </si>
  <si>
    <t>Tract 32.03</t>
  </si>
  <si>
    <t>Tract 32.04</t>
  </si>
  <si>
    <t>Tract 32.07</t>
  </si>
  <si>
    <t>Tract 32.08</t>
  </si>
  <si>
    <t>Tract 32.09</t>
  </si>
  <si>
    <t>Tract 32.10</t>
  </si>
  <si>
    <t>Tract 85.11</t>
  </si>
  <si>
    <t>Tract 92.01</t>
  </si>
  <si>
    <t>Tract 93.01</t>
  </si>
  <si>
    <t>Tract 93.03</t>
  </si>
  <si>
    <t>Tract 95.01</t>
  </si>
  <si>
    <t>Tract 95.02</t>
  </si>
  <si>
    <t>Tract 96.02</t>
  </si>
  <si>
    <t>Tract 96.03</t>
  </si>
  <si>
    <t>Tract 96.04</t>
  </si>
  <si>
    <t>Tract 97.03</t>
  </si>
  <si>
    <t>Tract 97.04</t>
  </si>
  <si>
    <t>Tract 97.05</t>
  </si>
  <si>
    <t>Tract 97.06</t>
  </si>
  <si>
    <t>Tract 140.01</t>
  </si>
  <si>
    <t>Tract 140.02</t>
  </si>
  <si>
    <t>Tract 141</t>
  </si>
  <si>
    <t>Tract 142</t>
  </si>
  <si>
    <t>Tract 143</t>
  </si>
  <si>
    <t>Tract 144</t>
  </si>
  <si>
    <t>Tract 145</t>
  </si>
  <si>
    <t>Tract 146</t>
  </si>
  <si>
    <t>Tract 147</t>
  </si>
  <si>
    <t>Tract 148.01</t>
  </si>
  <si>
    <t>Tract 95.03</t>
  </si>
  <si>
    <t>Tract 98.01</t>
  </si>
  <si>
    <t>C</t>
  </si>
  <si>
    <t>Tract 98.02</t>
  </si>
  <si>
    <t>Tract 98.05</t>
  </si>
  <si>
    <t>Tract 135.03</t>
  </si>
  <si>
    <t>Tract 135.04</t>
  </si>
  <si>
    <t>Tract 137</t>
  </si>
  <si>
    <t>Tract 138</t>
  </si>
  <si>
    <t>Tract 139.01</t>
  </si>
  <si>
    <t>Tract 139.04</t>
  </si>
  <si>
    <t>Tract 139.05</t>
  </si>
  <si>
    <t>Tract 148.03</t>
  </si>
  <si>
    <t>Tract 101.07</t>
  </si>
  <si>
    <t>Tract 148.04</t>
  </si>
  <si>
    <t>Tract 102</t>
  </si>
  <si>
    <t>Tract 149</t>
  </si>
  <si>
    <t>Tract 103</t>
  </si>
  <si>
    <t>Tract 150</t>
  </si>
  <si>
    <t>Tract 104</t>
  </si>
  <si>
    <t>Tract 152</t>
  </si>
  <si>
    <t>Tract 105</t>
  </si>
  <si>
    <t>Tract 98.04</t>
  </si>
  <si>
    <t>Tract 106.01</t>
  </si>
  <si>
    <t>Tract 135.05</t>
  </si>
  <si>
    <t>Tract 121</t>
  </si>
  <si>
    <t>Tract 135.06</t>
  </si>
  <si>
    <t>Tract 122</t>
  </si>
  <si>
    <t>Tract 136.01</t>
  </si>
  <si>
    <t>Tract 123.01</t>
  </si>
  <si>
    <t>Tract 136.03</t>
  </si>
  <si>
    <t>Tract 123.02</t>
  </si>
  <si>
    <t>Tract 151</t>
  </si>
  <si>
    <t>Tract 124.01</t>
  </si>
  <si>
    <t>Tract 153.01</t>
  </si>
  <si>
    <t>Tract 124.02</t>
  </si>
  <si>
    <t>Tract 153.02</t>
  </si>
  <si>
    <t>Tract 125</t>
  </si>
  <si>
    <t>Tract 154.03</t>
  </si>
  <si>
    <t>Tract 126</t>
  </si>
  <si>
    <t>Tract 154.04</t>
  </si>
  <si>
    <t>Tract 127</t>
  </si>
  <si>
    <t>Tract 157.01</t>
  </si>
  <si>
    <t>Tract 128</t>
  </si>
  <si>
    <t>Tract 157.02</t>
  </si>
  <si>
    <t>Tract 129</t>
  </si>
  <si>
    <t>Tract 158</t>
  </si>
  <si>
    <t>Tract 130</t>
  </si>
  <si>
    <t>Tract 159</t>
  </si>
  <si>
    <t>Tract 131.01</t>
  </si>
  <si>
    <t>Tract 160</t>
  </si>
  <si>
    <t>Tract 131.02</t>
  </si>
  <si>
    <t>Tract 161</t>
  </si>
  <si>
    <t>Tract 132.01</t>
  </si>
  <si>
    <t>Tract 162.01</t>
  </si>
  <si>
    <t>Tract 132.03</t>
  </si>
  <si>
    <t>Tract 162.02</t>
  </si>
  <si>
    <t>Tract 132.04</t>
  </si>
  <si>
    <t>Tract 163</t>
  </si>
  <si>
    <t>Tract 133.01</t>
  </si>
  <si>
    <t>Tract 165.02</t>
  </si>
  <si>
    <t>Tract 133.02</t>
  </si>
  <si>
    <t>Tract 166.02</t>
  </si>
  <si>
    <t>Tract 133.03</t>
  </si>
  <si>
    <t>Tract 166.03</t>
  </si>
  <si>
    <t>Tract 133.04</t>
  </si>
  <si>
    <t>Tract 166.05</t>
  </si>
  <si>
    <t>Tract 133.05</t>
  </si>
  <si>
    <t>Tract 166.06</t>
  </si>
  <si>
    <t>Tract 134.01</t>
  </si>
  <si>
    <t>Tract 166.09</t>
  </si>
  <si>
    <t>Tract 134.05</t>
  </si>
  <si>
    <t>Tract 166.10</t>
  </si>
  <si>
    <t>Tract 134.06</t>
  </si>
  <si>
    <t>Tract 166.11</t>
  </si>
  <si>
    <t>Tract 134.07</t>
  </si>
  <si>
    <t>Tract 136.04</t>
  </si>
  <si>
    <t>D</t>
  </si>
  <si>
    <t>Tract 134.08</t>
  </si>
  <si>
    <t>Tract 154.02</t>
  </si>
  <si>
    <t>Tract 134.09</t>
  </si>
  <si>
    <t>Tract 156.01</t>
  </si>
  <si>
    <t>Tract 156.02</t>
  </si>
  <si>
    <t>Tract 164.01</t>
  </si>
  <si>
    <t>Tract 164.02</t>
  </si>
  <si>
    <t>Tract 165.01</t>
  </si>
  <si>
    <t>Tract 166.07</t>
  </si>
  <si>
    <t>Tract 139.03</t>
  </si>
  <si>
    <t>Tract 167.01</t>
  </si>
  <si>
    <t>Tract 168.06</t>
  </si>
  <si>
    <t>Tract 155.01</t>
  </si>
  <si>
    <t>Tract 155.02</t>
  </si>
  <si>
    <t>Tract 166.08</t>
  </si>
  <si>
    <t>Tract 167.02</t>
  </si>
  <si>
    <t>Tract 168.02</t>
  </si>
  <si>
    <t>Tract 168.04</t>
  </si>
  <si>
    <t>Tract 168.07</t>
  </si>
  <si>
    <t>Tract 168.08</t>
  </si>
  <si>
    <t>Tract 168.09</t>
  </si>
  <si>
    <t>Tract 83.05</t>
  </si>
  <si>
    <t>Tract 83.12</t>
  </si>
  <si>
    <t>Tract 83.17</t>
  </si>
  <si>
    <t>Tract 83.18</t>
  </si>
  <si>
    <t>Tract 83.19</t>
  </si>
  <si>
    <t>Tract 83.20</t>
  </si>
  <si>
    <t>Tract 83.21</t>
  </si>
  <si>
    <t>Tract 83.22</t>
  </si>
  <si>
    <t>Tract 83.25</t>
  </si>
  <si>
    <t>Tract 95.04</t>
  </si>
  <si>
    <t>Tract 100.01</t>
  </si>
  <si>
    <t>Tract 100.02</t>
  </si>
  <si>
    <t>Tract 100.03</t>
  </si>
  <si>
    <t>Tract 100.04</t>
  </si>
  <si>
    <t>Tract 100.05</t>
  </si>
  <si>
    <t>Tract 100.07</t>
  </si>
  <si>
    <t>Tract 100.08</t>
  </si>
  <si>
    <t>Tract 100.09</t>
  </si>
  <si>
    <t>Tract 101.03</t>
  </si>
  <si>
    <t>Tract 101.04</t>
  </si>
  <si>
    <t>Tract 101.06</t>
  </si>
  <si>
    <t>Tract 101.08</t>
  </si>
  <si>
    <t>Tract 101.09</t>
  </si>
  <si>
    <t>Tract 170.22</t>
  </si>
  <si>
    <t>Tract 170.23</t>
  </si>
  <si>
    <t>Tract 83.24</t>
  </si>
  <si>
    <t>Tract 83.26</t>
  </si>
  <si>
    <t>Tract 170.07</t>
  </si>
  <si>
    <t>Tract 170.08</t>
  </si>
  <si>
    <t>Tract 170.09</t>
  </si>
  <si>
    <t>Tract 170.10</t>
  </si>
  <si>
    <t>Tract 170.11</t>
  </si>
  <si>
    <t>Tract 170.16</t>
  </si>
  <si>
    <t>Tract 170.18</t>
  </si>
  <si>
    <t>Tract 170.27</t>
  </si>
  <si>
    <t>Tract 170.28</t>
  </si>
  <si>
    <t>Tract 170.97</t>
  </si>
  <si>
    <t>Tract 170.98</t>
  </si>
  <si>
    <t>Tract 171.06</t>
  </si>
  <si>
    <t>Tract 172</t>
  </si>
  <si>
    <t>Tract 173.02</t>
  </si>
  <si>
    <t>Tract 173.04</t>
  </si>
  <si>
    <t>Tract 170.06</t>
  </si>
  <si>
    <t>Tract 170.14</t>
  </si>
  <si>
    <t>Tract 170.15</t>
  </si>
  <si>
    <t>Tract 170.19</t>
  </si>
  <si>
    <t>Tract 170.20</t>
  </si>
  <si>
    <t>Tract 170.21</t>
  </si>
  <si>
    <t>Tract 170.26</t>
  </si>
  <si>
    <t>Tract 171.03</t>
  </si>
  <si>
    <t>Tract 171.04</t>
  </si>
  <si>
    <t>Tract 171.05</t>
  </si>
  <si>
    <t>Tract 173.03</t>
  </si>
  <si>
    <t>Tract 174.01</t>
  </si>
  <si>
    <t>Tract 174.03</t>
  </si>
  <si>
    <t>Tract 174.04</t>
  </si>
  <si>
    <t>Tract 175</t>
  </si>
  <si>
    <t>Tract 176.02</t>
  </si>
  <si>
    <t>Tract 177</t>
  </si>
  <si>
    <t>Tract 203.03</t>
  </si>
  <si>
    <t>Tract 204.01</t>
  </si>
  <si>
    <t>Tract 176.01</t>
  </si>
  <si>
    <t>Tract 178.05</t>
  </si>
  <si>
    <t>Tract 178.06</t>
  </si>
  <si>
    <t>Tract 178.07</t>
  </si>
  <si>
    <t>Tract 178.08</t>
  </si>
  <si>
    <t>Tract 198.02</t>
  </si>
  <si>
    <t>Tract 200.05</t>
  </si>
  <si>
    <t>Tract 200.08</t>
  </si>
  <si>
    <t>Tract 200.09</t>
  </si>
  <si>
    <t>Tract 200.10</t>
  </si>
  <si>
    <t>Tract 200.11</t>
  </si>
  <si>
    <t>Tract 200.12</t>
  </si>
  <si>
    <t>Tract 201.01</t>
  </si>
  <si>
    <t>Tract 202.02</t>
  </si>
  <si>
    <t>Tract 202.04</t>
  </si>
  <si>
    <t>Tract 202.97</t>
  </si>
  <si>
    <t>Tract 202.98</t>
  </si>
  <si>
    <t>Tract 203.02</t>
  </si>
  <si>
    <t>Tract 204.02</t>
  </si>
  <si>
    <t>Tract 204.03</t>
  </si>
  <si>
    <t>Tract 205</t>
  </si>
  <si>
    <t>Tract 206.01</t>
  </si>
  <si>
    <t>Tract 206.98</t>
  </si>
  <si>
    <t>Tract 207.01</t>
  </si>
  <si>
    <t>Tract 207.05</t>
  </si>
  <si>
    <t>Tract 207.06</t>
  </si>
  <si>
    <t>Tract 208.97</t>
  </si>
  <si>
    <t>Tract 208.98</t>
  </si>
  <si>
    <t>Tract 213.01</t>
  </si>
  <si>
    <t>Tract 178.01</t>
  </si>
  <si>
    <t>Tract 178.03</t>
  </si>
  <si>
    <t>Tract 179</t>
  </si>
  <si>
    <t>Tract 180</t>
  </si>
  <si>
    <t>Tract 181</t>
  </si>
  <si>
    <t>Tract 182</t>
  </si>
  <si>
    <t>Tract 183</t>
  </si>
  <si>
    <t>Tract 185.04</t>
  </si>
  <si>
    <t>Tract 185.97</t>
  </si>
  <si>
    <t>Tract 185.98</t>
  </si>
  <si>
    <t>Tract 191.05</t>
  </si>
  <si>
    <t>Tract 192.02</t>
  </si>
  <si>
    <t>Tract 192.04</t>
  </si>
  <si>
    <t>Tract 194.01</t>
  </si>
  <si>
    <t>Tract 194.02</t>
  </si>
  <si>
    <t>Tract 195</t>
  </si>
  <si>
    <t>Tract 196.01</t>
  </si>
  <si>
    <t>Tract 196.02</t>
  </si>
  <si>
    <t>Tract 197.01</t>
  </si>
  <si>
    <t>Tract 197.02</t>
  </si>
  <si>
    <t>Tract 198.01</t>
  </si>
  <si>
    <t>Tract 199.01</t>
  </si>
  <si>
    <t>Tract 199.02</t>
  </si>
  <si>
    <t>Tract 199.03</t>
  </si>
  <si>
    <t>Tract 200.06</t>
  </si>
  <si>
    <t>Tract 200.07</t>
  </si>
  <si>
    <t>Tract 201.03</t>
  </si>
  <si>
    <t>Tract 201.04</t>
  </si>
  <si>
    <t>Tract 202.05</t>
  </si>
  <si>
    <t>Tract 203.01</t>
  </si>
  <si>
    <t>Tract 184</t>
  </si>
  <si>
    <t>Tract 185.01</t>
  </si>
  <si>
    <t>Tract 185.07</t>
  </si>
  <si>
    <t>Tract 185.08</t>
  </si>
  <si>
    <t>Tract 186.01</t>
  </si>
  <si>
    <t>Tract 186.03</t>
  </si>
  <si>
    <t>Tract 186.05</t>
  </si>
  <si>
    <t>Tract 186.06</t>
  </si>
  <si>
    <t>Tract 186.07</t>
  </si>
  <si>
    <t>Tract 188.03</t>
  </si>
  <si>
    <t>Tract 191.03</t>
  </si>
  <si>
    <t>Tract 192.03</t>
  </si>
  <si>
    <t>Tract 193</t>
  </si>
  <si>
    <t>Tract 188.01</t>
  </si>
  <si>
    <t>Tract 188.02</t>
  </si>
  <si>
    <t>Tract 189.02</t>
  </si>
  <si>
    <t>Tract 189.01</t>
  </si>
  <si>
    <t>Tract 94</t>
  </si>
  <si>
    <t>G</t>
  </si>
  <si>
    <t>Tract 99.01</t>
  </si>
  <si>
    <t>Tract 187</t>
  </si>
  <si>
    <t>Tract 190</t>
  </si>
  <si>
    <t>Tract 210</t>
  </si>
  <si>
    <t>Tract 169</t>
  </si>
  <si>
    <t>R</t>
  </si>
  <si>
    <t>Tract 191.01</t>
  </si>
  <si>
    <t>Tract 191.04</t>
  </si>
  <si>
    <t>Tract 207.03</t>
  </si>
  <si>
    <t>Tract 208.01</t>
  </si>
  <si>
    <t>Tract 208.04</t>
  </si>
  <si>
    <t>Tract 209.01</t>
  </si>
  <si>
    <t>Tract 209.02</t>
  </si>
  <si>
    <t>Tract 211</t>
  </si>
  <si>
    <t>Tract 212.01</t>
  </si>
  <si>
    <t>Tract 212.02</t>
  </si>
  <si>
    <t>Tract 213.02</t>
  </si>
  <si>
    <t>CONCENTRIC ZONES</t>
  </si>
  <si>
    <t>CENTRAL WEST -EAST ZONES</t>
  </si>
  <si>
    <t>ZONE</t>
  </si>
  <si>
    <t>MEAN</t>
  </si>
  <si>
    <t>N</t>
  </si>
  <si>
    <t>STD</t>
  </si>
  <si>
    <t>TOTAL</t>
  </si>
  <si>
    <t>DIST</t>
  </si>
  <si>
    <t>SUMMARY OUTPUT</t>
  </si>
  <si>
    <t>Regression Statistics</t>
  </si>
  <si>
    <t>Multiple R</t>
  </si>
  <si>
    <t>R Square</t>
  </si>
  <si>
    <t>Adjusted R Square</t>
  </si>
  <si>
    <t>Standard Error</t>
  </si>
  <si>
    <t>Observations</t>
  </si>
  <si>
    <t>ANOVA</t>
  </si>
  <si>
    <t>df</t>
  </si>
  <si>
    <t>SS</t>
  </si>
  <si>
    <t>MS</t>
  </si>
  <si>
    <t>F</t>
  </si>
  <si>
    <t>Significance F</t>
  </si>
  <si>
    <t>Regression</t>
  </si>
  <si>
    <t>Residual</t>
  </si>
  <si>
    <t>Total</t>
  </si>
  <si>
    <t>Coefficients</t>
  </si>
  <si>
    <t>t Stat</t>
  </si>
  <si>
    <t>P-value</t>
  </si>
  <si>
    <t>Lower 95%</t>
  </si>
  <si>
    <t>Upper 95%</t>
  </si>
  <si>
    <t>Lower 95.0%</t>
  </si>
  <si>
    <t>Upper 95.0%</t>
  </si>
  <si>
    <t>Intercept</t>
  </si>
  <si>
    <t>RESIDUAL OUTPUT</t>
  </si>
  <si>
    <t>Observation</t>
  </si>
  <si>
    <t>Predicted MEAN</t>
  </si>
  <si>
    <t>Residuals</t>
  </si>
  <si>
    <t>CONCENTRIC ZONES - LOG VALUES</t>
  </si>
  <si>
    <t>CENTRAL WEST - EAST ZONES - LOG VALUES</t>
  </si>
  <si>
    <t>LN (RENT)</t>
  </si>
  <si>
    <t>Predicted LN (RENT)</t>
  </si>
  <si>
    <t>CONCENTRIC ZONES - LINEAR REGRESSION</t>
  </si>
  <si>
    <t>INTERCEPT=</t>
  </si>
  <si>
    <t>COEFFICIENT=</t>
  </si>
  <si>
    <t>DISTANCE</t>
  </si>
  <si>
    <t>CONCENTRIC ZONES - LOG REGRESSION</t>
  </si>
  <si>
    <t>&lt;---LN----&gt;</t>
  </si>
  <si>
    <t>CENTRAL W-E ZONES</t>
  </si>
  <si>
    <t>LN(RENT)</t>
  </si>
  <si>
    <t>CENTRAL WEST - EAST ZONES - LINEAR REGRESSION</t>
  </si>
  <si>
    <t>CENTRAL WEST - EAST ZONES - LOG REGRESSION</t>
  </si>
  <si>
    <t>Change Cell B4 to see change in graph</t>
  </si>
  <si>
    <t xml:space="preserve">This example, while based on actual data, is still somewhat stylized for expository purposes. </t>
  </si>
  <si>
    <t>Residential rents were collected from San Diego County 1990 Census data.  San Diego has a prominent natural feature, the Pacific Ocean, that exerts a considerable influence on rents. Thus concentric rings from the downtown Central Business District are truncated to the west. To estimate the slope of the rent gradient, census tracts were aggregated into concentric rings numbered outwardly from the CBD from which a subset of tracts were selected along an east-west line in each concentric ring. A set of zones running north and south from a known residential high rent district, Rancho Sante Fe, were used for a second estimation. Both of these exhibited the expected downward slope. In the case of the east-west estimate, after reaching a low point in the City Heights area, rents climbed again to a secondary high rent district in the eastern part of the County.</t>
  </si>
  <si>
    <t>Because census data is thin in places, the aggregatation process had two effects. One was directional in that some of the east-west vector was influenced by rent above and below the east-west line. Thus, east-west rent zones had some northerly and southerly influence. The second influence was to reduce the number of observations in the regression to as few as four in one case. Such small sample size regressions have low degrees of freedom and are therefore troublesome. This can affect much of data analysis, the remedy for which is simply more data.</t>
  </si>
  <si>
    <t>The reader should be comforted to know that over a hundred years of observation in cities located in areas from Pennsylvania to Poland have shown classic downward sloping rent gradients. In the roughly ten years since the rents for this example were collected there have been major increases in the amount of public data available to real estate analysts. Much of the analysis required may be performed by uploading data to www.mathestate.com and instantly viewing the results.</t>
  </si>
  <si>
    <t>The worksheets that follow contain the raw data, regressions and graphics. The last one, "Hypothetical" provides a template that can be modified for your particular dataset.</t>
  </si>
  <si>
    <t>www.mathestate.com</t>
  </si>
  <si>
    <t>Interactive 3D calculations such as these can be viewed by using Tutorial Tool #1 at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</si>
</sst>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0.000"/>
    <numFmt numFmtId="168" formatCode="_(* #,##0.00000_);_(* \(#,##0.00000\);_(* &quot;-&quot;??_);_(@_)"/>
    <numFmt numFmtId="174" formatCode="_(* #,##0_);_(* \(#,##0\);_(* &quot;-&quot;??_);_(@_)"/>
  </numFmts>
  <fonts count="5" x14ac:knownFonts="1">
    <font>
      <sz val="10"/>
      <name val="Arial"/>
    </font>
    <font>
      <i/>
      <sz val="10"/>
      <name val="Arial"/>
    </font>
    <font>
      <sz val="10"/>
      <name val="Arial"/>
    </font>
    <font>
      <sz val="8"/>
      <name val="Arial"/>
    </font>
    <font>
      <u/>
      <sz val="10"/>
      <color indexed="12"/>
      <name val="Arial"/>
    </font>
  </fonts>
  <fills count="3">
    <fill>
      <patternFill patternType="none"/>
    </fill>
    <fill>
      <patternFill patternType="gray125"/>
    </fill>
    <fill>
      <patternFill patternType="solid">
        <fgColor indexed="13"/>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2" fillId="0" borderId="0" applyFont="0" applyFill="0" applyBorder="0" applyAlignment="0" applyProtection="0"/>
    <xf numFmtId="0" fontId="4" fillId="0" borderId="0" applyNumberFormat="0" applyFill="0" applyBorder="0" applyAlignment="0" applyProtection="0">
      <alignment vertical="top"/>
      <protection locked="0"/>
    </xf>
    <xf numFmtId="9" fontId="2" fillId="0" borderId="0" applyFont="0" applyFill="0" applyBorder="0" applyAlignment="0" applyProtection="0"/>
  </cellStyleXfs>
  <cellXfs count="35">
    <xf numFmtId="0" fontId="0" fillId="0" borderId="0" xfId="0"/>
    <xf numFmtId="1" fontId="0" fillId="0" borderId="0" xfId="0" applyNumberFormat="1"/>
    <xf numFmtId="0" fontId="0" fillId="0" borderId="0" xfId="0" applyAlignment="1">
      <alignment horizontal="center"/>
    </xf>
    <xf numFmtId="1" fontId="0" fillId="0" borderId="0" xfId="0" applyNumberFormat="1" applyAlignment="1">
      <alignment horizontal="center"/>
    </xf>
    <xf numFmtId="1" fontId="0" fillId="0" borderId="1" xfId="0" applyNumberFormat="1" applyBorder="1" applyAlignment="1">
      <alignment horizontal="centerContinuous"/>
    </xf>
    <xf numFmtId="1" fontId="0" fillId="0" borderId="2" xfId="0" applyNumberFormat="1" applyBorder="1" applyAlignment="1">
      <alignment horizontal="centerContinuous"/>
    </xf>
    <xf numFmtId="0" fontId="0" fillId="0" borderId="2" xfId="0" applyBorder="1" applyAlignment="1">
      <alignment horizontal="centerContinuous"/>
    </xf>
    <xf numFmtId="0" fontId="0" fillId="0" borderId="3" xfId="0" applyBorder="1" applyAlignment="1">
      <alignment horizontal="centerContinuous"/>
    </xf>
    <xf numFmtId="1" fontId="0" fillId="0" borderId="4" xfId="0" applyNumberFormat="1" applyBorder="1" applyAlignment="1">
      <alignment horizontal="center"/>
    </xf>
    <xf numFmtId="0" fontId="0" fillId="0" borderId="4" xfId="0" applyBorder="1" applyAlignment="1">
      <alignment horizontal="center"/>
    </xf>
    <xf numFmtId="0" fontId="0" fillId="0" borderId="0" xfId="0" applyFill="1" applyBorder="1" applyAlignment="1"/>
    <xf numFmtId="0" fontId="0" fillId="0" borderId="4" xfId="0" applyFill="1" applyBorder="1" applyAlignment="1"/>
    <xf numFmtId="0" fontId="1" fillId="0" borderId="5" xfId="0" applyFont="1" applyFill="1" applyBorder="1" applyAlignment="1">
      <alignment horizontal="center"/>
    </xf>
    <xf numFmtId="0" fontId="1" fillId="0" borderId="5" xfId="0" applyFont="1" applyFill="1" applyBorder="1" applyAlignment="1">
      <alignment horizontal="centerContinuous"/>
    </xf>
    <xf numFmtId="164" fontId="0" fillId="0" borderId="0" xfId="0" applyNumberFormat="1" applyAlignment="1">
      <alignment horizontal="center"/>
    </xf>
    <xf numFmtId="0" fontId="0" fillId="0" borderId="0" xfId="0" applyAlignment="1">
      <alignment horizontal="right"/>
    </xf>
    <xf numFmtId="168" fontId="0" fillId="0" borderId="0" xfId="1" applyNumberFormat="1" applyFont="1" applyAlignment="1">
      <alignment horizontal="center"/>
    </xf>
    <xf numFmtId="168" fontId="0" fillId="0" borderId="0" xfId="1" applyNumberFormat="1" applyFont="1" applyAlignment="1"/>
    <xf numFmtId="168" fontId="0" fillId="0" borderId="0" xfId="1" applyNumberFormat="1" applyFont="1"/>
    <xf numFmtId="0" fontId="0" fillId="0" borderId="0" xfId="0" applyAlignment="1">
      <alignment horizontal="centerContinuous"/>
    </xf>
    <xf numFmtId="174" fontId="0" fillId="0" borderId="0" xfId="1" applyNumberFormat="1" applyFont="1"/>
    <xf numFmtId="165" fontId="0" fillId="0" borderId="0" xfId="0" applyNumberFormat="1"/>
    <xf numFmtId="43" fontId="0" fillId="0" borderId="0" xfId="1" applyNumberFormat="1" applyFont="1"/>
    <xf numFmtId="0" fontId="0" fillId="0" borderId="0" xfId="0" quotePrefix="1" applyAlignment="1">
      <alignment horizontal="center"/>
    </xf>
    <xf numFmtId="174" fontId="0" fillId="0" borderId="0" xfId="1" applyNumberFormat="1" applyFont="1" applyAlignment="1">
      <alignment horizontal="center"/>
    </xf>
    <xf numFmtId="10" fontId="0" fillId="0" borderId="0" xfId="3" applyNumberFormat="1" applyFont="1"/>
    <xf numFmtId="0" fontId="0" fillId="0" borderId="0" xfId="0" applyAlignment="1"/>
    <xf numFmtId="0" fontId="0" fillId="0" borderId="1" xfId="0" applyBorder="1" applyAlignment="1">
      <alignment horizontal="centerContinuous"/>
    </xf>
    <xf numFmtId="43" fontId="0" fillId="0" borderId="4" xfId="1" applyNumberFormat="1" applyFont="1" applyBorder="1" applyAlignment="1">
      <alignment horizontal="center"/>
    </xf>
    <xf numFmtId="0" fontId="0" fillId="2" borderId="6" xfId="0" applyFill="1" applyBorder="1"/>
    <xf numFmtId="0" fontId="0" fillId="2" borderId="0" xfId="0" applyFill="1"/>
    <xf numFmtId="0" fontId="0" fillId="0" borderId="0" xfId="0" applyAlignment="1">
      <alignment horizontal="left"/>
    </xf>
    <xf numFmtId="0" fontId="0" fillId="0" borderId="0" xfId="0" applyAlignment="1">
      <alignment wrapText="1"/>
    </xf>
    <xf numFmtId="0" fontId="0" fillId="0" borderId="0" xfId="0" applyNumberFormat="1" applyAlignment="1">
      <alignment wrapText="1"/>
    </xf>
    <xf numFmtId="0" fontId="4" fillId="0" borderId="0" xfId="2" applyAlignment="1" applyProtection="1">
      <alignment wrapText="1"/>
    </xf>
  </cellXfs>
  <cellStyles count="4">
    <cellStyle name="Comma" xfId="1" builtinId="3"/>
    <cellStyle name="Hyperlink" xfId="2" builtinId="8"/>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CONCENTRIC ZONE RENTS</a:t>
            </a:r>
          </a:p>
        </c:rich>
      </c:tx>
      <c:layout>
        <c:manualLayout>
          <c:xMode val="edge"/>
          <c:yMode val="edge"/>
          <c:x val="0.2700534759358289"/>
          <c:y val="3.8626609442060089E-2"/>
        </c:manualLayout>
      </c:layout>
      <c:overlay val="0"/>
      <c:spPr>
        <a:noFill/>
        <a:ln w="25400">
          <a:noFill/>
        </a:ln>
      </c:spPr>
    </c:title>
    <c:autoTitleDeleted val="0"/>
    <c:plotArea>
      <c:layout>
        <c:manualLayout>
          <c:layoutTarget val="inner"/>
          <c:xMode val="edge"/>
          <c:yMode val="edge"/>
          <c:x val="0.18983957219251338"/>
          <c:y val="0.24463519313304721"/>
          <c:w val="0.5668449197860963"/>
          <c:h val="0.48497854077253216"/>
        </c:manualLayout>
      </c:layout>
      <c:lineChart>
        <c:grouping val="standard"/>
        <c:varyColors val="0"/>
        <c:ser>
          <c:idx val="0"/>
          <c:order val="0"/>
          <c:tx>
            <c:strRef>
              <c:f>SD!$G$446</c:f>
              <c:strCache>
                <c:ptCount val="1"/>
                <c:pt idx="0">
                  <c:v>MEAN</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SD!$F$447:$F$454</c:f>
              <c:numCache>
                <c:formatCode>0</c:formatCode>
                <c:ptCount val="8"/>
                <c:pt idx="0">
                  <c:v>1</c:v>
                </c:pt>
                <c:pt idx="1">
                  <c:v>2</c:v>
                </c:pt>
                <c:pt idx="2">
                  <c:v>3</c:v>
                </c:pt>
                <c:pt idx="3">
                  <c:v>4</c:v>
                </c:pt>
                <c:pt idx="4">
                  <c:v>5</c:v>
                </c:pt>
                <c:pt idx="5">
                  <c:v>6</c:v>
                </c:pt>
                <c:pt idx="6">
                  <c:v>7</c:v>
                </c:pt>
                <c:pt idx="7">
                  <c:v>8</c:v>
                </c:pt>
              </c:numCache>
            </c:numRef>
          </c:cat>
          <c:val>
            <c:numRef>
              <c:f>SD!$G$447:$G$454</c:f>
              <c:numCache>
                <c:formatCode>0</c:formatCode>
                <c:ptCount val="8"/>
                <c:pt idx="0">
                  <c:v>576.44554455445541</c:v>
                </c:pt>
                <c:pt idx="1">
                  <c:v>699.48818897637796</c:v>
                </c:pt>
                <c:pt idx="2">
                  <c:v>678.5</c:v>
                </c:pt>
                <c:pt idx="3">
                  <c:v>791.26923076923072</c:v>
                </c:pt>
                <c:pt idx="4">
                  <c:v>823.84210526315792</c:v>
                </c:pt>
                <c:pt idx="5">
                  <c:v>741.89655172413791</c:v>
                </c:pt>
                <c:pt idx="6">
                  <c:v>664.4</c:v>
                </c:pt>
                <c:pt idx="7">
                  <c:v>676.07692307692309</c:v>
                </c:pt>
              </c:numCache>
            </c:numRef>
          </c:val>
          <c:smooth val="0"/>
        </c:ser>
        <c:dLbls>
          <c:showLegendKey val="0"/>
          <c:showVal val="0"/>
          <c:showCatName val="0"/>
          <c:showSerName val="0"/>
          <c:showPercent val="0"/>
          <c:showBubbleSize val="0"/>
        </c:dLbls>
        <c:marker val="1"/>
        <c:smooth val="0"/>
        <c:axId val="84834176"/>
        <c:axId val="84836736"/>
      </c:lineChart>
      <c:catAx>
        <c:axId val="84834176"/>
        <c:scaling>
          <c:orientation val="minMax"/>
        </c:scaling>
        <c:delete val="0"/>
        <c:axPos val="b"/>
        <c:title>
          <c:tx>
            <c:rich>
              <a:bodyPr/>
              <a:lstStyle/>
              <a:p>
                <a:pPr>
                  <a:defRPr sz="800" b="1" i="0" u="none" strike="noStrike" baseline="0">
                    <a:solidFill>
                      <a:srgbClr val="000000"/>
                    </a:solidFill>
                    <a:latin typeface="Arial"/>
                    <a:ea typeface="Arial"/>
                    <a:cs typeface="Arial"/>
                  </a:defRPr>
                </a:pPr>
                <a:r>
                  <a:t>ZONE</a:t>
                </a:r>
              </a:p>
            </c:rich>
          </c:tx>
          <c:layout>
            <c:manualLayout>
              <c:xMode val="edge"/>
              <c:yMode val="edge"/>
              <c:x val="0.43048128342245989"/>
              <c:y val="0.84549356223175964"/>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84836736"/>
        <c:crosses val="autoZero"/>
        <c:auto val="0"/>
        <c:lblAlgn val="ctr"/>
        <c:lblOffset val="100"/>
        <c:tickLblSkip val="1"/>
        <c:tickMarkSkip val="1"/>
        <c:noMultiLvlLbl val="0"/>
      </c:catAx>
      <c:valAx>
        <c:axId val="84836736"/>
        <c:scaling>
          <c:orientation val="minMax"/>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4.2780748663101602E-2"/>
              <c:y val="0.4206008583690987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84834176"/>
        <c:crosses val="autoZero"/>
        <c:crossBetween val="midCat"/>
      </c:valAx>
      <c:spPr>
        <a:solidFill>
          <a:srgbClr val="FFFFFF"/>
        </a:solidFill>
        <a:ln w="12700">
          <a:solidFill>
            <a:srgbClr val="808080"/>
          </a:solidFill>
          <a:prstDash val="solid"/>
        </a:ln>
      </c:spPr>
    </c:plotArea>
    <c:legend>
      <c:legendPos val="r"/>
      <c:layout>
        <c:manualLayout>
          <c:xMode val="edge"/>
          <c:yMode val="edge"/>
          <c:x val="0.79946524064171121"/>
          <c:y val="0.44635193133047213"/>
          <c:w val="0.17914438502673796"/>
          <c:h val="8.583690987124463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Footer>&amp;CAPPENDIX FIVE</c:oddFooter>
    </c:headerFooter>
    <c:pageMargins b="1" l="0.75" r="0.75" t="1" header="0.5" footer="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HYPOTHETICAL NEGATIVE RENT GRADIENT</a:t>
            </a:r>
          </a:p>
        </c:rich>
      </c:tx>
      <c:layout>
        <c:manualLayout>
          <c:xMode val="edge"/>
          <c:yMode val="edge"/>
          <c:x val="0.20711318227925427"/>
          <c:y val="3.8910505836575876E-2"/>
        </c:manualLayout>
      </c:layout>
      <c:overlay val="0"/>
      <c:spPr>
        <a:noFill/>
        <a:ln w="25400">
          <a:noFill/>
        </a:ln>
      </c:spPr>
    </c:title>
    <c:autoTitleDeleted val="0"/>
    <c:plotArea>
      <c:layout>
        <c:manualLayout>
          <c:layoutTarget val="inner"/>
          <c:xMode val="edge"/>
          <c:yMode val="edge"/>
          <c:x val="0.18410060647044824"/>
          <c:y val="0.22568093385214008"/>
          <c:w val="0.62552365153027301"/>
          <c:h val="0.52918287937743191"/>
        </c:manualLayout>
      </c:layout>
      <c:scatterChart>
        <c:scatterStyle val="lineMarker"/>
        <c:varyColors val="0"/>
        <c:ser>
          <c:idx val="0"/>
          <c:order val="0"/>
          <c:tx>
            <c:strRef>
              <c:f>Hypothetical!$D$5</c:f>
              <c:strCache>
                <c:ptCount val="1"/>
                <c:pt idx="0">
                  <c:v>RENT</c:v>
                </c:pt>
              </c:strCache>
            </c:strRef>
          </c:tx>
          <c:spPr>
            <a:ln w="3175">
              <a:solidFill>
                <a:srgbClr val="000000"/>
              </a:solidFill>
              <a:prstDash val="solid"/>
            </a:ln>
          </c:spPr>
          <c:marker>
            <c:symbol val="diamond"/>
            <c:size val="3"/>
            <c:spPr>
              <a:solidFill>
                <a:srgbClr val="000080"/>
              </a:solidFill>
              <a:ln>
                <a:solidFill>
                  <a:srgbClr val="000080"/>
                </a:solidFill>
                <a:prstDash val="solid"/>
              </a:ln>
            </c:spPr>
          </c:marker>
          <c:xVal>
            <c:numRef>
              <c:f>Hypothetical!$C$6:$C$26</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Hypothetical!$D$6:$D$26</c:f>
              <c:numCache>
                <c:formatCode>_(* #,##0.00_);_(* \(#,##0.00\);_(* "-"??_);_(@_)</c:formatCode>
                <c:ptCount val="21"/>
                <c:pt idx="0">
                  <c:v>802.68012649923014</c:v>
                </c:pt>
                <c:pt idx="1">
                  <c:v>785.21399561754185</c:v>
                </c:pt>
                <c:pt idx="2">
                  <c:v>768.12792363840401</c:v>
                </c:pt>
                <c:pt idx="3">
                  <c:v>751.4136405694303</c:v>
                </c:pt>
                <c:pt idx="4">
                  <c:v>735.06305637132493</c:v>
                </c:pt>
                <c:pt idx="5">
                  <c:v>719.06825704214566</c:v>
                </c:pt>
                <c:pt idx="6">
                  <c:v>703.42150078677264</c:v>
                </c:pt>
                <c:pt idx="7">
                  <c:v>688.1152142697274</c:v>
                </c:pt>
                <c:pt idx="8">
                  <c:v>673.14198894953188</c:v>
                </c:pt>
                <c:pt idx="9">
                  <c:v>658.49457749282908</c:v>
                </c:pt>
                <c:pt idx="10">
                  <c:v>644.16589026653241</c:v>
                </c:pt>
                <c:pt idx="11">
                  <c:v>630.14899190630456</c:v>
                </c:pt>
                <c:pt idx="12">
                  <c:v>616.43709795970642</c:v>
                </c:pt>
                <c:pt idx="13">
                  <c:v>603.02357160238898</c:v>
                </c:pt>
                <c:pt idx="14">
                  <c:v>589.9019204257412</c:v>
                </c:pt>
                <c:pt idx="15">
                  <c:v>577.0657932944373</c:v>
                </c:pt>
                <c:pt idx="16">
                  <c:v>564.50897727236338</c:v>
                </c:pt>
                <c:pt idx="17">
                  <c:v>552.22539461543499</c:v>
                </c:pt>
                <c:pt idx="18">
                  <c:v>540.20909982985029</c:v>
                </c:pt>
                <c:pt idx="19">
                  <c:v>528.45427679435534</c:v>
                </c:pt>
                <c:pt idx="20">
                  <c:v>516.95523594512736</c:v>
                </c:pt>
              </c:numCache>
            </c:numRef>
          </c:yVal>
          <c:smooth val="0"/>
        </c:ser>
        <c:dLbls>
          <c:showLegendKey val="0"/>
          <c:showVal val="0"/>
          <c:showCatName val="0"/>
          <c:showSerName val="0"/>
          <c:showPercent val="0"/>
          <c:showBubbleSize val="0"/>
        </c:dLbls>
        <c:axId val="117068544"/>
        <c:axId val="117070848"/>
      </c:scatterChart>
      <c:valAx>
        <c:axId val="117068544"/>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EXTREME RENT</a:t>
                </a:r>
              </a:p>
            </c:rich>
          </c:tx>
          <c:layout>
            <c:manualLayout>
              <c:xMode val="edge"/>
              <c:yMode val="edge"/>
              <c:x val="0.31589990428451914"/>
              <c:y val="0.85992217898832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7070848"/>
        <c:crosses val="autoZero"/>
        <c:crossBetween val="midCat"/>
      </c:valAx>
      <c:valAx>
        <c:axId val="117070848"/>
        <c:scaling>
          <c:orientation val="minMax"/>
          <c:min val="5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3.3472837540081499E-2"/>
              <c:y val="0.43190661478599224"/>
            </c:manualLayout>
          </c:layout>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7068544"/>
        <c:crosses val="autoZero"/>
        <c:crossBetween val="midCat"/>
      </c:valAx>
      <c:spPr>
        <a:noFill/>
        <a:ln w="25400">
          <a:noFill/>
        </a:ln>
      </c:spPr>
    </c:plotArea>
    <c:legend>
      <c:legendPos val="r"/>
      <c:layout>
        <c:manualLayout>
          <c:xMode val="edge"/>
          <c:yMode val="edge"/>
          <c:x val="0.85564940961833325"/>
          <c:y val="0.45525291828793774"/>
          <c:w val="0.12761519312156069"/>
          <c:h val="7.7821011673151752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CENTRAL WEST-EAST POSITIVE RENT GRADIENT</a:t>
            </a:r>
          </a:p>
        </c:rich>
      </c:tx>
      <c:overlay val="0"/>
      <c:spPr>
        <a:noFill/>
        <a:ln w="25400">
          <a:noFill/>
        </a:ln>
      </c:spPr>
    </c:title>
    <c:autoTitleDeleted val="0"/>
    <c:plotArea>
      <c:layout/>
      <c:scatterChart>
        <c:scatterStyle val="lineMarker"/>
        <c:varyColors val="0"/>
        <c:ser>
          <c:idx val="0"/>
          <c:order val="0"/>
          <c:tx>
            <c:strRef>
              <c:f>'RENT CURVES'!$D$75</c:f>
              <c:strCache>
                <c:ptCount val="1"/>
                <c:pt idx="0">
                  <c:v>RENT</c:v>
                </c:pt>
              </c:strCache>
            </c:strRef>
          </c:tx>
          <c:spPr>
            <a:ln w="3175">
              <a:solidFill>
                <a:srgbClr val="000000"/>
              </a:solidFill>
              <a:prstDash val="solid"/>
            </a:ln>
          </c:spPr>
          <c:marker>
            <c:symbol val="diamond"/>
            <c:size val="3"/>
            <c:spPr>
              <a:solidFill>
                <a:srgbClr val="000080"/>
              </a:solidFill>
              <a:ln>
                <a:solidFill>
                  <a:srgbClr val="000080"/>
                </a:solidFill>
                <a:prstDash val="solid"/>
              </a:ln>
            </c:spPr>
          </c:marker>
          <c:xVal>
            <c:numRef>
              <c:f>'RENT CURVES'!$C$76:$C$96</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'RENT CURVES'!$D$76:$D$96</c:f>
              <c:numCache>
                <c:formatCode>_(* #,##0.00_);_(* \(#,##0.00\);_(* "-"??_);_(@_)</c:formatCode>
                <c:ptCount val="21"/>
                <c:pt idx="0">
                  <c:v>621.01293491022318</c:v>
                </c:pt>
                <c:pt idx="1">
                  <c:v>628.42615139546513</c:v>
                </c:pt>
                <c:pt idx="2">
                  <c:v>635.92786165526138</c:v>
                </c:pt>
                <c:pt idx="3">
                  <c:v>643.51912206617214</c:v>
                </c:pt>
                <c:pt idx="4">
                  <c:v>651.20100161504035</c:v>
                </c:pt>
                <c:pt idx="5">
                  <c:v>658.97458204952306</c:v>
                </c:pt>
                <c:pt idx="6">
                  <c:v>666.84095803042146</c:v>
                </c:pt>
                <c:pt idx="7">
                  <c:v>674.8012372858293</c:v>
                </c:pt>
                <c:pt idx="8">
                  <c:v>682.85654076712024</c:v>
                </c:pt>
                <c:pt idx="9">
                  <c:v>691.00800280679914</c:v>
                </c:pt>
                <c:pt idx="10">
                  <c:v>699.25677127823542</c:v>
                </c:pt>
                <c:pt idx="11">
                  <c:v>707.60400775730545</c:v>
                </c:pt>
                <c:pt idx="12">
                  <c:v>716.05088768596295</c:v>
                </c:pt>
                <c:pt idx="13">
                  <c:v>724.59860053776242</c:v>
                </c:pt>
                <c:pt idx="14">
                  <c:v>733.2483499853588</c:v>
                </c:pt>
                <c:pt idx="15">
                  <c:v>742.00135407000607</c:v>
                </c:pt>
                <c:pt idx="16">
                  <c:v>750.85884537308004</c:v>
                </c:pt>
                <c:pt idx="17">
                  <c:v>759.82207118964732</c:v>
                </c:pt>
                <c:pt idx="18">
                  <c:v>768.89229370410783</c:v>
                </c:pt>
                <c:pt idx="19">
                  <c:v>778.07079016793261</c:v>
                </c:pt>
                <c:pt idx="20">
                  <c:v>787.35885307952412</c:v>
                </c:pt>
              </c:numCache>
            </c:numRef>
          </c:yVal>
          <c:smooth val="0"/>
        </c:ser>
        <c:dLbls>
          <c:showLegendKey val="0"/>
          <c:showVal val="0"/>
          <c:showCatName val="0"/>
          <c:showSerName val="0"/>
          <c:showPercent val="0"/>
          <c:showBubbleSize val="0"/>
        </c:dLbls>
        <c:axId val="119196672"/>
        <c:axId val="132437504"/>
      </c:scatterChart>
      <c:valAx>
        <c:axId val="119196672"/>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CITY HEIGHTS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2437504"/>
        <c:crosses val="autoZero"/>
        <c:crossBetween val="midCat"/>
        <c:majorUnit val="1"/>
      </c:valAx>
      <c:valAx>
        <c:axId val="132437504"/>
        <c:scaling>
          <c:orientation val="minMax"/>
          <c:min val="6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9196672"/>
        <c:crosses val="autoZero"/>
        <c:crossBetween val="midCat"/>
        <c:minorUnit val="10"/>
      </c:valAx>
      <c:spPr>
        <a:noFill/>
        <a:ln w="25400">
          <a:noFill/>
        </a:ln>
      </c:spPr>
    </c:plotArea>
    <c:legend>
      <c:legendPos val="r"/>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RANCHO SANTA FE NEGATIVE RENT GRADIENT</a:t>
            </a:r>
          </a:p>
        </c:rich>
      </c:tx>
      <c:overlay val="0"/>
      <c:spPr>
        <a:noFill/>
        <a:ln w="25400">
          <a:noFill/>
        </a:ln>
      </c:spPr>
    </c:title>
    <c:autoTitleDeleted val="0"/>
    <c:plotArea>
      <c:layout/>
      <c:scatterChart>
        <c:scatterStyle val="lineMarker"/>
        <c:varyColors val="0"/>
        <c:ser>
          <c:idx val="0"/>
          <c:order val="0"/>
          <c:tx>
            <c:strRef>
              <c:f>'RENT CURVES'!$D$30</c:f>
              <c:strCache>
                <c:ptCount val="1"/>
                <c:pt idx="0">
                  <c:v>RENT</c:v>
                </c:pt>
              </c:strCache>
            </c:strRef>
          </c:tx>
          <c:spPr>
            <a:ln w="3175">
              <a:solidFill>
                <a:srgbClr val="000000"/>
              </a:solidFill>
              <a:prstDash val="solid"/>
            </a:ln>
          </c:spPr>
          <c:marker>
            <c:symbol val="diamond"/>
            <c:size val="3"/>
            <c:spPr>
              <a:solidFill>
                <a:srgbClr val="000080"/>
              </a:solidFill>
              <a:ln>
                <a:solidFill>
                  <a:srgbClr val="000080"/>
                </a:solidFill>
                <a:prstDash val="solid"/>
              </a:ln>
            </c:spPr>
          </c:marker>
          <c:xVal>
            <c:numRef>
              <c:f>'RENT CURVES'!$C$31:$C$51</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'RENT CURVES'!$D$31:$D$51</c:f>
              <c:numCache>
                <c:formatCode>_(* #,##0.00_);_(* \(#,##0.00\);_(* "-"??_);_(@_)</c:formatCode>
                <c:ptCount val="21"/>
                <c:pt idx="0">
                  <c:v>807.9093114880601</c:v>
                </c:pt>
                <c:pt idx="1">
                  <c:v>795.47811898907457</c:v>
                </c:pt>
                <c:pt idx="2">
                  <c:v>783.23820358610647</c:v>
                </c:pt>
                <c:pt idx="3">
                  <c:v>771.18662212406718</c:v>
                </c:pt>
                <c:pt idx="4">
                  <c:v>759.32047673380157</c:v>
                </c:pt>
                <c:pt idx="5">
                  <c:v>747.63691413527988</c:v>
                </c:pt>
                <c:pt idx="6">
                  <c:v>736.13312495151013</c:v>
                </c:pt>
                <c:pt idx="7">
                  <c:v>724.8063430330086</c:v>
                </c:pt>
                <c:pt idx="8">
                  <c:v>713.65384479266345</c:v>
                </c:pt>
                <c:pt idx="9">
                  <c:v>702.67294855083344</c:v>
                </c:pt>
                <c:pt idx="10">
                  <c:v>691.86101389052317</c:v>
                </c:pt>
                <c:pt idx="11">
                  <c:v>681.21544102248038</c:v>
                </c:pt>
                <c:pt idx="12">
                  <c:v>670.73367016006239</c:v>
                </c:pt>
                <c:pt idx="13">
                  <c:v>660.4131809037209</c:v>
                </c:pt>
                <c:pt idx="14">
                  <c:v>650.25149163495837</c:v>
                </c:pt>
                <c:pt idx="15">
                  <c:v>640.24615891960934</c:v>
                </c:pt>
                <c:pt idx="16">
                  <c:v>630.39477692030266</c:v>
                </c:pt>
                <c:pt idx="17">
                  <c:v>620.6949768179652</c:v>
                </c:pt>
                <c:pt idx="18">
                  <c:v>611.14442624222579</c:v>
                </c:pt>
                <c:pt idx="19">
                  <c:v>601.74082871058442</c:v>
                </c:pt>
                <c:pt idx="20">
                  <c:v>592.48192307621002</c:v>
                </c:pt>
              </c:numCache>
            </c:numRef>
          </c:yVal>
          <c:smooth val="0"/>
        </c:ser>
        <c:dLbls>
          <c:showLegendKey val="0"/>
          <c:showVal val="0"/>
          <c:showCatName val="0"/>
          <c:showSerName val="0"/>
          <c:showPercent val="0"/>
          <c:showBubbleSize val="0"/>
        </c:dLbls>
        <c:axId val="136085504"/>
        <c:axId val="136087808"/>
      </c:scatterChart>
      <c:valAx>
        <c:axId val="136085504"/>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RANCHO SANTA FE</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087808"/>
        <c:crosses val="autoZero"/>
        <c:crossBetween val="midCat"/>
      </c:valAx>
      <c:valAx>
        <c:axId val="136087808"/>
        <c:scaling>
          <c:orientation val="minMax"/>
          <c:min val="5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085504"/>
        <c:crosses val="autoZero"/>
        <c:crossBetween val="midCat"/>
      </c:valAx>
      <c:spPr>
        <a:noFill/>
        <a:ln w="25400">
          <a:noFill/>
        </a:ln>
      </c:spPr>
    </c:plotArea>
    <c:legend>
      <c:legendPos val="r"/>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HYPOTHETICAL NEGATIVE RENT GRADIENT</a:t>
            </a:r>
          </a:p>
        </c:rich>
      </c:tx>
      <c:layout>
        <c:manualLayout>
          <c:xMode val="edge"/>
          <c:yMode val="edge"/>
          <c:x val="0.20711318227925427"/>
          <c:y val="3.8910505836575876E-2"/>
        </c:manualLayout>
      </c:layout>
      <c:overlay val="0"/>
      <c:spPr>
        <a:noFill/>
        <a:ln w="25400">
          <a:noFill/>
        </a:ln>
      </c:spPr>
    </c:title>
    <c:autoTitleDeleted val="0"/>
    <c:plotArea>
      <c:layout>
        <c:manualLayout>
          <c:layoutTarget val="inner"/>
          <c:xMode val="edge"/>
          <c:yMode val="edge"/>
          <c:x val="0.18410060647044824"/>
          <c:y val="0.22568093385214008"/>
          <c:w val="0.62552365153027301"/>
          <c:h val="0.52918287937743191"/>
        </c:manualLayout>
      </c:layout>
      <c:scatterChart>
        <c:scatterStyle val="lineMarker"/>
        <c:varyColors val="0"/>
        <c:ser>
          <c:idx val="0"/>
          <c:order val="0"/>
          <c:tx>
            <c:v>Moving West</c:v>
          </c:tx>
          <c:spPr>
            <a:ln w="3175">
              <a:solidFill>
                <a:srgbClr val="000000"/>
              </a:solidFill>
              <a:prstDash val="solid"/>
            </a:ln>
          </c:spPr>
          <c:marker>
            <c:symbol val="diamond"/>
            <c:size val="3"/>
            <c:spPr>
              <a:solidFill>
                <a:srgbClr val="000080"/>
              </a:solidFill>
              <a:ln>
                <a:solidFill>
                  <a:srgbClr val="000080"/>
                </a:solidFill>
                <a:prstDash val="solid"/>
              </a:ln>
            </c:spPr>
          </c:marker>
          <c:xVal>
            <c:numRef>
              <c:f>Hypothetical!$C$34:$C$54</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Hypothetical!$D$34:$D$54</c:f>
              <c:numCache>
                <c:formatCode>_(* #,##0.00_);_(* \(#,##0.00\);_(* "-"??_);_(@_)</c:formatCode>
                <c:ptCount val="21"/>
                <c:pt idx="0">
                  <c:v>802.68012649923014</c:v>
                </c:pt>
                <c:pt idx="1">
                  <c:v>785.21399561754185</c:v>
                </c:pt>
                <c:pt idx="2">
                  <c:v>768.12792363840401</c:v>
                </c:pt>
                <c:pt idx="3">
                  <c:v>751.4136405694303</c:v>
                </c:pt>
                <c:pt idx="4">
                  <c:v>735.06305637132493</c:v>
                </c:pt>
                <c:pt idx="5">
                  <c:v>719.06825704214566</c:v>
                </c:pt>
                <c:pt idx="6">
                  <c:v>703.42150078677264</c:v>
                </c:pt>
                <c:pt idx="7">
                  <c:v>688.1152142697274</c:v>
                </c:pt>
                <c:pt idx="8">
                  <c:v>673.14198894953188</c:v>
                </c:pt>
                <c:pt idx="9">
                  <c:v>658.49457749282908</c:v>
                </c:pt>
                <c:pt idx="10">
                  <c:v>644.16589026653241</c:v>
                </c:pt>
                <c:pt idx="11">
                  <c:v>630.14899190630456</c:v>
                </c:pt>
                <c:pt idx="12">
                  <c:v>616.43709795970642</c:v>
                </c:pt>
                <c:pt idx="13">
                  <c:v>603.02357160238898</c:v>
                </c:pt>
                <c:pt idx="14">
                  <c:v>589.9019204257412</c:v>
                </c:pt>
                <c:pt idx="15">
                  <c:v>577.0657932944373</c:v>
                </c:pt>
                <c:pt idx="16">
                  <c:v>564.50897727236338</c:v>
                </c:pt>
                <c:pt idx="17">
                  <c:v>552.22539461543499</c:v>
                </c:pt>
                <c:pt idx="18">
                  <c:v>540.20909982985029</c:v>
                </c:pt>
                <c:pt idx="19">
                  <c:v>528.45427679435534</c:v>
                </c:pt>
                <c:pt idx="20">
                  <c:v>516.95523594512736</c:v>
                </c:pt>
              </c:numCache>
            </c:numRef>
          </c:yVal>
          <c:smooth val="0"/>
        </c:ser>
        <c:ser>
          <c:idx val="2"/>
          <c:order val="1"/>
          <c:tx>
            <c:v>Moving North</c:v>
          </c:tx>
          <c:spPr>
            <a:ln w="12700">
              <a:solidFill>
                <a:srgbClr val="FF0000"/>
              </a:solidFill>
              <a:prstDash val="solid"/>
            </a:ln>
          </c:spPr>
          <c:marker>
            <c:symbol val="triangle"/>
            <c:size val="5"/>
            <c:spPr>
              <a:solidFill>
                <a:srgbClr val="FF0000"/>
              </a:solidFill>
              <a:ln>
                <a:solidFill>
                  <a:srgbClr val="FF0000"/>
                </a:solidFill>
                <a:prstDash val="solid"/>
              </a:ln>
            </c:spPr>
          </c:marker>
          <c:xVal>
            <c:numRef>
              <c:f>Hypothetical!$C$34:$C$54</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Hypothetical!$G$34:$G$54</c:f>
              <c:numCache>
                <c:formatCode>_(* #,##0.00_);_(* \(#,##0.00\);_(* "-"??_);_(@_)</c:formatCode>
                <c:ptCount val="21"/>
                <c:pt idx="0">
                  <c:v>796.28430289268533</c:v>
                </c:pt>
                <c:pt idx="1">
                  <c:v>772.75054517699391</c:v>
                </c:pt>
                <c:pt idx="2">
                  <c:v>749.91231511418846</c:v>
                </c:pt>
                <c:pt idx="3">
                  <c:v>727.74905675558557</c:v>
                </c:pt>
                <c:pt idx="4">
                  <c:v>706.2408216725978</c:v>
                </c:pt>
                <c:pt idx="5">
                  <c:v>685.36825100180101</c:v>
                </c:pt>
                <c:pt idx="6">
                  <c:v>665.11255802065057</c:v>
                </c:pt>
                <c:pt idx="7">
                  <c:v>645.45551123816347</c:v>
                </c:pt>
                <c:pt idx="8">
                  <c:v>626.37941798534462</c:v>
                </c:pt>
                <c:pt idx="9">
                  <c:v>607.86710849059182</c:v>
                </c:pt>
                <c:pt idx="10">
                  <c:v>589.9019204257412</c:v>
                </c:pt>
                <c:pt idx="11">
                  <c:v>572.46768390884802</c:v>
                </c:pt>
                <c:pt idx="12">
                  <c:v>555.54870695020077</c:v>
                </c:pt>
                <c:pt idx="13">
                  <c:v>539.12976132847143</c:v>
                </c:pt>
                <c:pt idx="14">
                  <c:v>523.19606888428837</c:v>
                </c:pt>
                <c:pt idx="15">
                  <c:v>507.73328821889521</c:v>
                </c:pt>
                <c:pt idx="16">
                  <c:v>492.72750178592423</c:v>
                </c:pt>
                <c:pt idx="17">
                  <c:v>478.16520336466476</c:v>
                </c:pt>
                <c:pt idx="18">
                  <c:v>464.03328590355301</c:v>
                </c:pt>
                <c:pt idx="19">
                  <c:v>450.31902972294091</c:v>
                </c:pt>
                <c:pt idx="20">
                  <c:v>437.01009106652594</c:v>
                </c:pt>
              </c:numCache>
            </c:numRef>
          </c:yVal>
          <c:smooth val="0"/>
        </c:ser>
        <c:dLbls>
          <c:showLegendKey val="0"/>
          <c:showVal val="0"/>
          <c:showCatName val="0"/>
          <c:showSerName val="0"/>
          <c:showPercent val="0"/>
          <c:showBubbleSize val="0"/>
        </c:dLbls>
        <c:axId val="136129920"/>
        <c:axId val="136144768"/>
      </c:scatterChart>
      <c:valAx>
        <c:axId val="136129920"/>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EXTREME RENT</a:t>
                </a:r>
              </a:p>
            </c:rich>
          </c:tx>
          <c:layout>
            <c:manualLayout>
              <c:xMode val="edge"/>
              <c:yMode val="edge"/>
              <c:x val="0.31589990428451914"/>
              <c:y val="0.85992217898832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144768"/>
        <c:crosses val="autoZero"/>
        <c:crossBetween val="midCat"/>
      </c:valAx>
      <c:valAx>
        <c:axId val="136144768"/>
        <c:scaling>
          <c:orientation val="minMax"/>
          <c:min val="5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3.3472837540081499E-2"/>
              <c:y val="0.43190661478599224"/>
            </c:manualLayout>
          </c:layout>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129920"/>
        <c:crosses val="autoZero"/>
        <c:crossBetween val="midCat"/>
      </c:valAx>
      <c:spPr>
        <a:noFill/>
        <a:ln w="25400">
          <a:noFill/>
        </a:ln>
      </c:spPr>
    </c:plotArea>
    <c:legend>
      <c:legendPos val="r"/>
      <c:layout>
        <c:manualLayout>
          <c:xMode val="edge"/>
          <c:yMode val="edge"/>
          <c:x val="0.77196731576812949"/>
          <c:y val="0.41245136186770426"/>
          <c:w val="0.21129728697176445"/>
          <c:h val="0.151750972762645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CENTRAL WEST - EAST ZONES</a:t>
            </a:r>
          </a:p>
        </c:rich>
      </c:tx>
      <c:layout>
        <c:manualLayout>
          <c:xMode val="edge"/>
          <c:yMode val="edge"/>
          <c:x val="0.21220930232558138"/>
          <c:y val="3.8793185094762539E-2"/>
        </c:manualLayout>
      </c:layout>
      <c:overlay val="0"/>
      <c:spPr>
        <a:noFill/>
        <a:ln w="25400">
          <a:noFill/>
        </a:ln>
      </c:spPr>
    </c:title>
    <c:autoTitleDeleted val="0"/>
    <c:plotArea>
      <c:layout>
        <c:manualLayout>
          <c:layoutTarget val="inner"/>
          <c:xMode val="edge"/>
          <c:yMode val="edge"/>
          <c:x val="0.18895348837209303"/>
          <c:y val="0.24137981836741138"/>
          <c:w val="0.54360465116279066"/>
          <c:h val="0.48706999063424078"/>
        </c:manualLayout>
      </c:layout>
      <c:lineChart>
        <c:grouping val="standard"/>
        <c:varyColors val="0"/>
        <c:ser>
          <c:idx val="0"/>
          <c:order val="0"/>
          <c:tx>
            <c:v>MEAN</c:v>
          </c:tx>
          <c:spPr>
            <a:ln w="12700">
              <a:solidFill>
                <a:srgbClr val="000080"/>
              </a:solidFill>
              <a:prstDash val="solid"/>
            </a:ln>
          </c:spPr>
          <c:marker>
            <c:symbol val="diamond"/>
            <c:size val="5"/>
            <c:spPr>
              <a:solidFill>
                <a:srgbClr val="000080"/>
              </a:solidFill>
              <a:ln>
                <a:solidFill>
                  <a:srgbClr val="000080"/>
                </a:solidFill>
                <a:prstDash val="solid"/>
              </a:ln>
            </c:spPr>
          </c:marker>
          <c:cat>
            <c:strRef>
              <c:f>SD!$J$447:$J$450</c:f>
              <c:strCache>
                <c:ptCount val="4"/>
                <c:pt idx="0">
                  <c:v>A</c:v>
                </c:pt>
                <c:pt idx="1">
                  <c:v>B</c:v>
                </c:pt>
                <c:pt idx="2">
                  <c:v>C</c:v>
                </c:pt>
                <c:pt idx="3">
                  <c:v>D</c:v>
                </c:pt>
              </c:strCache>
            </c:strRef>
          </c:cat>
          <c:val>
            <c:numRef>
              <c:f>SD!$K$447:$K$450</c:f>
              <c:numCache>
                <c:formatCode>0</c:formatCode>
                <c:ptCount val="4"/>
                <c:pt idx="0">
                  <c:v>664.78947368421052</c:v>
                </c:pt>
                <c:pt idx="1">
                  <c:v>610.73529411764707</c:v>
                </c:pt>
                <c:pt idx="2">
                  <c:v>644.07142857142856</c:v>
                </c:pt>
                <c:pt idx="3">
                  <c:v>687.68421052631584</c:v>
                </c:pt>
              </c:numCache>
            </c:numRef>
          </c:val>
          <c:smooth val="0"/>
        </c:ser>
        <c:dLbls>
          <c:showLegendKey val="0"/>
          <c:showVal val="0"/>
          <c:showCatName val="0"/>
          <c:showSerName val="0"/>
          <c:showPercent val="0"/>
          <c:showBubbleSize val="0"/>
        </c:dLbls>
        <c:marker val="1"/>
        <c:smooth val="0"/>
        <c:axId val="84866176"/>
        <c:axId val="84868480"/>
      </c:lineChart>
      <c:catAx>
        <c:axId val="84866176"/>
        <c:scaling>
          <c:orientation val="minMax"/>
        </c:scaling>
        <c:delete val="0"/>
        <c:axPos val="b"/>
        <c:title>
          <c:tx>
            <c:rich>
              <a:bodyPr/>
              <a:lstStyle/>
              <a:p>
                <a:pPr>
                  <a:defRPr sz="800" b="1" i="0" u="none" strike="noStrike" baseline="0">
                    <a:solidFill>
                      <a:srgbClr val="000000"/>
                    </a:solidFill>
                    <a:latin typeface="Arial"/>
                    <a:ea typeface="Arial"/>
                    <a:cs typeface="Arial"/>
                  </a:defRPr>
                </a:pPr>
                <a:r>
                  <a:t>ZONE</a:t>
                </a:r>
              </a:p>
            </c:rich>
          </c:tx>
          <c:layout>
            <c:manualLayout>
              <c:xMode val="edge"/>
              <c:yMode val="edge"/>
              <c:x val="0.41279069767441862"/>
              <c:y val="0.8448293642859398"/>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84868480"/>
        <c:crosses val="autoZero"/>
        <c:auto val="0"/>
        <c:lblAlgn val="ctr"/>
        <c:lblOffset val="100"/>
        <c:tickLblSkip val="1"/>
        <c:tickMarkSkip val="1"/>
        <c:noMultiLvlLbl val="0"/>
      </c:catAx>
      <c:valAx>
        <c:axId val="84868480"/>
        <c:scaling>
          <c:orientation val="minMax"/>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4.6511627906976744E-2"/>
              <c:y val="0.41810432824355181"/>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84866176"/>
        <c:crosses val="autoZero"/>
        <c:crossBetween val="midCat"/>
      </c:valAx>
      <c:spPr>
        <a:solidFill>
          <a:srgbClr val="FFFFFF"/>
        </a:solidFill>
        <a:ln w="12700">
          <a:solidFill>
            <a:srgbClr val="808080"/>
          </a:solidFill>
          <a:prstDash val="solid"/>
        </a:ln>
      </c:spPr>
    </c:plotArea>
    <c:legend>
      <c:legendPos val="r"/>
      <c:layout>
        <c:manualLayout>
          <c:xMode val="edge"/>
          <c:yMode val="edge"/>
          <c:x val="0.78197674418604646"/>
          <c:y val="0.44396645164006021"/>
          <c:w val="0.19476744186046513"/>
          <c:h val="8.620707798836120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Footer>&amp;CAPPENDIX SIX</c:oddFooter>
    </c:headerFooter>
    <c:pageMargins b="1" l="0.75" r="0.75" t="1" header="0.5" footer="1"/>
    <c:pageSetup orientation="landscape" horizontalDpi="300"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CONCENTRIC ZONE RENT CURVE
(LINEAR REGRESSION)</a:t>
            </a:r>
          </a:p>
        </c:rich>
      </c:tx>
      <c:layout>
        <c:manualLayout>
          <c:xMode val="edge"/>
          <c:yMode val="edge"/>
          <c:x val="0.26813186813186812"/>
          <c:y val="4.1152428756867108E-2"/>
        </c:manualLayout>
      </c:layout>
      <c:overlay val="0"/>
      <c:spPr>
        <a:noFill/>
        <a:ln w="25400">
          <a:noFill/>
        </a:ln>
      </c:spPr>
    </c:title>
    <c:autoTitleDeleted val="0"/>
    <c:plotArea>
      <c:layout>
        <c:manualLayout>
          <c:layoutTarget val="inner"/>
          <c:xMode val="edge"/>
          <c:yMode val="edge"/>
          <c:x val="0.15604395604395604"/>
          <c:y val="0.23045360103845583"/>
          <c:w val="0.68791208791208791"/>
          <c:h val="0.51029011658515222"/>
        </c:manualLayout>
      </c:layout>
      <c:scatterChart>
        <c:scatterStyle val="lineMarker"/>
        <c:varyColors val="0"/>
        <c:ser>
          <c:idx val="0"/>
          <c:order val="0"/>
          <c:tx>
            <c:strRef>
              <c:f>'RENT CURVES'!$B$4</c:f>
              <c:strCache>
                <c:ptCount val="1"/>
                <c:pt idx="0">
                  <c:v>RENT</c:v>
                </c:pt>
              </c:strCache>
            </c:strRef>
          </c:tx>
          <c:spPr>
            <a:ln w="28575">
              <a:noFill/>
            </a:ln>
          </c:spPr>
          <c:marker>
            <c:symbol val="diamond"/>
            <c:size val="5"/>
            <c:spPr>
              <a:solidFill>
                <a:srgbClr val="000080"/>
              </a:solidFill>
              <a:ln>
                <a:solidFill>
                  <a:srgbClr val="000080"/>
                </a:solidFill>
                <a:prstDash val="solid"/>
              </a:ln>
            </c:spPr>
          </c:marker>
          <c:xVal>
            <c:numRef>
              <c:f>'RENT CURVES'!$A$5:$A$25</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'RENT CURVES'!$B$5:$B$25</c:f>
              <c:numCache>
                <c:formatCode>0</c:formatCode>
                <c:ptCount val="21"/>
                <c:pt idx="0">
                  <c:v>815.22211668844727</c:v>
                </c:pt>
                <c:pt idx="1">
                  <c:v>804.34888682415612</c:v>
                </c:pt>
                <c:pt idx="2">
                  <c:v>793.47565695986486</c:v>
                </c:pt>
                <c:pt idx="3">
                  <c:v>782.60242709557372</c:v>
                </c:pt>
                <c:pt idx="4">
                  <c:v>771.72919723128246</c:v>
                </c:pt>
                <c:pt idx="5">
                  <c:v>760.85596736699131</c:v>
                </c:pt>
                <c:pt idx="6">
                  <c:v>749.98273750270005</c:v>
                </c:pt>
                <c:pt idx="7">
                  <c:v>739.1095076384089</c:v>
                </c:pt>
                <c:pt idx="8">
                  <c:v>728.23627777411764</c:v>
                </c:pt>
                <c:pt idx="9">
                  <c:v>717.36304790982649</c:v>
                </c:pt>
                <c:pt idx="10">
                  <c:v>706.48981804553523</c:v>
                </c:pt>
                <c:pt idx="11">
                  <c:v>695.61658818124408</c:v>
                </c:pt>
                <c:pt idx="12">
                  <c:v>684.74335831695294</c:v>
                </c:pt>
                <c:pt idx="13">
                  <c:v>673.87012845266167</c:v>
                </c:pt>
                <c:pt idx="14">
                  <c:v>662.99689858837041</c:v>
                </c:pt>
                <c:pt idx="15">
                  <c:v>652.12366872407927</c:v>
                </c:pt>
                <c:pt idx="16">
                  <c:v>641.25043885978812</c:v>
                </c:pt>
                <c:pt idx="17">
                  <c:v>630.37720899549686</c:v>
                </c:pt>
                <c:pt idx="18">
                  <c:v>619.5039791312056</c:v>
                </c:pt>
                <c:pt idx="19">
                  <c:v>608.63074926691445</c:v>
                </c:pt>
                <c:pt idx="20">
                  <c:v>597.7575194026233</c:v>
                </c:pt>
              </c:numCache>
            </c:numRef>
          </c:yVal>
          <c:smooth val="0"/>
        </c:ser>
        <c:dLbls>
          <c:showLegendKey val="0"/>
          <c:showVal val="0"/>
          <c:showCatName val="0"/>
          <c:showSerName val="0"/>
          <c:showPercent val="0"/>
          <c:showBubbleSize val="0"/>
        </c:dLbls>
        <c:axId val="136202112"/>
        <c:axId val="136212864"/>
      </c:scatterChart>
      <c:valAx>
        <c:axId val="136202112"/>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RANCHO SANTA FE</a:t>
                </a:r>
              </a:p>
            </c:rich>
          </c:tx>
          <c:layout>
            <c:manualLayout>
              <c:xMode val="edge"/>
              <c:yMode val="edge"/>
              <c:x val="0.2857142857142857"/>
              <c:y val="0.851855275267149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212864"/>
        <c:crosses val="autoZero"/>
        <c:crossBetween val="midCat"/>
      </c:valAx>
      <c:valAx>
        <c:axId val="136212864"/>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3.5164835164835165E-2"/>
              <c:y val="0.42387001619573123"/>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202112"/>
        <c:crosses val="autoZero"/>
        <c:crossBetween val="midCat"/>
      </c:valAx>
      <c:spPr>
        <a:noFill/>
        <a:ln w="25400">
          <a:noFill/>
        </a:ln>
      </c:spPr>
    </c:plotArea>
    <c:legend>
      <c:legendPos val="r"/>
      <c:layout>
        <c:manualLayout>
          <c:xMode val="edge"/>
          <c:yMode val="edge"/>
          <c:x val="0.88571428571428568"/>
          <c:y val="0.44444623057416477"/>
          <c:w val="9.6703296703296707E-2"/>
          <c:h val="8.2304857513734217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CENTRAL WEST - EAST ZONES
(LINEAR REGRESSION)</a:t>
            </a:r>
          </a:p>
        </c:rich>
      </c:tx>
      <c:layout>
        <c:manualLayout>
          <c:xMode val="edge"/>
          <c:yMode val="edge"/>
          <c:x val="0.28062360801781738"/>
          <c:y val="4.2372881355932202E-2"/>
        </c:manualLayout>
      </c:layout>
      <c:overlay val="0"/>
      <c:spPr>
        <a:noFill/>
        <a:ln w="25400">
          <a:noFill/>
        </a:ln>
      </c:spPr>
    </c:title>
    <c:autoTitleDeleted val="0"/>
    <c:plotArea>
      <c:layout>
        <c:manualLayout>
          <c:layoutTarget val="inner"/>
          <c:xMode val="edge"/>
          <c:yMode val="edge"/>
          <c:x val="0.1447661469933185"/>
          <c:y val="0.24152542372881355"/>
          <c:w val="0.69710467706013368"/>
          <c:h val="0.49152542372881358"/>
        </c:manualLayout>
      </c:layout>
      <c:scatterChart>
        <c:scatterStyle val="lineMarker"/>
        <c:varyColors val="0"/>
        <c:ser>
          <c:idx val="0"/>
          <c:order val="0"/>
          <c:tx>
            <c:strRef>
              <c:f>'RENT CURVES'!$B$58</c:f>
              <c:strCache>
                <c:ptCount val="1"/>
                <c:pt idx="0">
                  <c:v>RENT</c:v>
                </c:pt>
              </c:strCache>
            </c:strRef>
          </c:tx>
          <c:spPr>
            <a:ln w="28575">
              <a:noFill/>
            </a:ln>
          </c:spPr>
          <c:marker>
            <c:symbol val="diamond"/>
            <c:size val="5"/>
            <c:spPr>
              <a:solidFill>
                <a:srgbClr val="000080"/>
              </a:solidFill>
              <a:ln>
                <a:solidFill>
                  <a:srgbClr val="000080"/>
                </a:solidFill>
                <a:prstDash val="solid"/>
              </a:ln>
            </c:spPr>
          </c:marker>
          <c:xVal>
            <c:numRef>
              <c:f>'RENT CURVES'!$A$59:$A$69</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'RENT CURVES'!$B$59:$B$69</c:f>
              <c:numCache>
                <c:formatCode>0</c:formatCode>
                <c:ptCount val="11"/>
                <c:pt idx="0">
                  <c:v>613.34564352056589</c:v>
                </c:pt>
                <c:pt idx="1">
                  <c:v>621.04053516143279</c:v>
                </c:pt>
                <c:pt idx="2">
                  <c:v>628.73542680229968</c:v>
                </c:pt>
                <c:pt idx="3">
                  <c:v>636.43031844316658</c:v>
                </c:pt>
                <c:pt idx="4">
                  <c:v>644.12521008403348</c:v>
                </c:pt>
                <c:pt idx="5">
                  <c:v>651.82010172490038</c:v>
                </c:pt>
                <c:pt idx="6">
                  <c:v>659.51499336576728</c:v>
                </c:pt>
                <c:pt idx="7">
                  <c:v>667.20988500663418</c:v>
                </c:pt>
                <c:pt idx="8">
                  <c:v>674.90477664750108</c:v>
                </c:pt>
                <c:pt idx="9">
                  <c:v>682.59966828836798</c:v>
                </c:pt>
                <c:pt idx="10">
                  <c:v>690.29455992923488</c:v>
                </c:pt>
              </c:numCache>
            </c:numRef>
          </c:yVal>
          <c:smooth val="0"/>
        </c:ser>
        <c:dLbls>
          <c:showLegendKey val="0"/>
          <c:showVal val="0"/>
          <c:showCatName val="0"/>
          <c:showSerName val="0"/>
          <c:showPercent val="0"/>
          <c:showBubbleSize val="0"/>
        </c:dLbls>
        <c:axId val="136413184"/>
        <c:axId val="136415488"/>
      </c:scatterChart>
      <c:valAx>
        <c:axId val="136413184"/>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CITY HEIGHTS</a:t>
                </a:r>
              </a:p>
            </c:rich>
          </c:tx>
          <c:layout>
            <c:manualLayout>
              <c:xMode val="edge"/>
              <c:yMode val="edge"/>
              <c:x val="0.30734966592427615"/>
              <c:y val="0.8474576271186440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415488"/>
        <c:crosses val="autoZero"/>
        <c:crossBetween val="midCat"/>
      </c:valAx>
      <c:valAx>
        <c:axId val="136415488"/>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3.5634743875278395E-2"/>
              <c:y val="0.4237288135593220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413184"/>
        <c:crosses val="autoZero"/>
        <c:crossBetween val="midCat"/>
      </c:valAx>
      <c:spPr>
        <a:noFill/>
        <a:ln w="25400">
          <a:noFill/>
        </a:ln>
      </c:spPr>
    </c:plotArea>
    <c:legend>
      <c:legendPos val="r"/>
      <c:layout>
        <c:manualLayout>
          <c:xMode val="edge"/>
          <c:yMode val="edge"/>
          <c:x val="0.88418708240534516"/>
          <c:y val="0.44491525423728812"/>
          <c:w val="9.7995545657015584E-2"/>
          <c:h val="8.4745762711864403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RANCHO SANTA FE NEGATIVE RENT GRADIENT</a:t>
            </a:r>
          </a:p>
        </c:rich>
      </c:tx>
      <c:layout>
        <c:manualLayout>
          <c:xMode val="edge"/>
          <c:yMode val="edge"/>
          <c:x val="0.18200855412419314"/>
          <c:y val="3.8910505836575876E-2"/>
        </c:manualLayout>
      </c:layout>
      <c:overlay val="0"/>
      <c:spPr>
        <a:noFill/>
        <a:ln w="25400">
          <a:noFill/>
        </a:ln>
      </c:spPr>
    </c:title>
    <c:autoTitleDeleted val="0"/>
    <c:plotArea>
      <c:layout>
        <c:manualLayout>
          <c:layoutTarget val="inner"/>
          <c:xMode val="edge"/>
          <c:yMode val="edge"/>
          <c:x val="0.18410060647044824"/>
          <c:y val="0.22568093385214008"/>
          <c:w val="0.62552365153027301"/>
          <c:h val="0.52918287937743191"/>
        </c:manualLayout>
      </c:layout>
      <c:scatterChart>
        <c:scatterStyle val="lineMarker"/>
        <c:varyColors val="0"/>
        <c:ser>
          <c:idx val="0"/>
          <c:order val="0"/>
          <c:tx>
            <c:strRef>
              <c:f>'RENT CURVES'!$D$30</c:f>
              <c:strCache>
                <c:ptCount val="1"/>
                <c:pt idx="0">
                  <c:v>RENT</c:v>
                </c:pt>
              </c:strCache>
            </c:strRef>
          </c:tx>
          <c:spPr>
            <a:ln w="3175">
              <a:solidFill>
                <a:srgbClr val="000000"/>
              </a:solidFill>
              <a:prstDash val="solid"/>
            </a:ln>
          </c:spPr>
          <c:marker>
            <c:symbol val="diamond"/>
            <c:size val="3"/>
            <c:spPr>
              <a:solidFill>
                <a:srgbClr val="000080"/>
              </a:solidFill>
              <a:ln>
                <a:solidFill>
                  <a:srgbClr val="000080"/>
                </a:solidFill>
                <a:prstDash val="solid"/>
              </a:ln>
            </c:spPr>
          </c:marker>
          <c:xVal>
            <c:numRef>
              <c:f>'RENT CURVES'!$C$31:$C$51</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'RENT CURVES'!$D$31:$D$51</c:f>
              <c:numCache>
                <c:formatCode>_(* #,##0.00_);_(* \(#,##0.00\);_(* "-"??_);_(@_)</c:formatCode>
                <c:ptCount val="21"/>
                <c:pt idx="0">
                  <c:v>807.9093114880601</c:v>
                </c:pt>
                <c:pt idx="1">
                  <c:v>795.47811898907457</c:v>
                </c:pt>
                <c:pt idx="2">
                  <c:v>783.23820358610647</c:v>
                </c:pt>
                <c:pt idx="3">
                  <c:v>771.18662212406718</c:v>
                </c:pt>
                <c:pt idx="4">
                  <c:v>759.32047673380157</c:v>
                </c:pt>
                <c:pt idx="5">
                  <c:v>747.63691413527988</c:v>
                </c:pt>
                <c:pt idx="6">
                  <c:v>736.13312495151013</c:v>
                </c:pt>
                <c:pt idx="7">
                  <c:v>724.8063430330086</c:v>
                </c:pt>
                <c:pt idx="8">
                  <c:v>713.65384479266345</c:v>
                </c:pt>
                <c:pt idx="9">
                  <c:v>702.67294855083344</c:v>
                </c:pt>
                <c:pt idx="10">
                  <c:v>691.86101389052317</c:v>
                </c:pt>
                <c:pt idx="11">
                  <c:v>681.21544102248038</c:v>
                </c:pt>
                <c:pt idx="12">
                  <c:v>670.73367016006239</c:v>
                </c:pt>
                <c:pt idx="13">
                  <c:v>660.4131809037209</c:v>
                </c:pt>
                <c:pt idx="14">
                  <c:v>650.25149163495837</c:v>
                </c:pt>
                <c:pt idx="15">
                  <c:v>640.24615891960934</c:v>
                </c:pt>
                <c:pt idx="16">
                  <c:v>630.39477692030266</c:v>
                </c:pt>
                <c:pt idx="17">
                  <c:v>620.6949768179652</c:v>
                </c:pt>
                <c:pt idx="18">
                  <c:v>611.14442624222579</c:v>
                </c:pt>
                <c:pt idx="19">
                  <c:v>601.74082871058442</c:v>
                </c:pt>
                <c:pt idx="20">
                  <c:v>592.48192307621002</c:v>
                </c:pt>
              </c:numCache>
            </c:numRef>
          </c:yVal>
          <c:smooth val="0"/>
        </c:ser>
        <c:dLbls>
          <c:showLegendKey val="0"/>
          <c:showVal val="0"/>
          <c:showCatName val="0"/>
          <c:showSerName val="0"/>
          <c:showPercent val="0"/>
          <c:showBubbleSize val="0"/>
        </c:dLbls>
        <c:axId val="136444160"/>
        <c:axId val="136450816"/>
      </c:scatterChart>
      <c:valAx>
        <c:axId val="136444160"/>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RANCHO SANTA FE</a:t>
                </a:r>
              </a:p>
            </c:rich>
          </c:tx>
          <c:layout>
            <c:manualLayout>
              <c:xMode val="edge"/>
              <c:yMode val="edge"/>
              <c:x val="0.29288732847571308"/>
              <c:y val="0.85992217898832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450816"/>
        <c:crosses val="autoZero"/>
        <c:crossBetween val="midCat"/>
      </c:valAx>
      <c:valAx>
        <c:axId val="136450816"/>
        <c:scaling>
          <c:orientation val="minMax"/>
          <c:min val="5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3.3472837540081499E-2"/>
              <c:y val="0.43190661478599224"/>
            </c:manualLayout>
          </c:layout>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444160"/>
        <c:crosses val="autoZero"/>
        <c:crossBetween val="midCat"/>
      </c:valAx>
      <c:spPr>
        <a:noFill/>
        <a:ln w="25400">
          <a:noFill/>
        </a:ln>
      </c:spPr>
    </c:plotArea>
    <c:legend>
      <c:legendPos val="r"/>
      <c:layout>
        <c:manualLayout>
          <c:xMode val="edge"/>
          <c:yMode val="edge"/>
          <c:x val="0.85564940961833325"/>
          <c:y val="0.45525291828793774"/>
          <c:w val="0.12761519312156069"/>
          <c:h val="7.7821011673151752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CENTRAL WEST-EAST POSITIVE RENT GRADIENT</a:t>
            </a:r>
          </a:p>
        </c:rich>
      </c:tx>
      <c:layout>
        <c:manualLayout>
          <c:xMode val="edge"/>
          <c:yMode val="edge"/>
          <c:x val="0.15686307883790943"/>
          <c:y val="3.9525767982969952E-2"/>
        </c:manualLayout>
      </c:layout>
      <c:overlay val="0"/>
      <c:spPr>
        <a:noFill/>
        <a:ln w="25400">
          <a:noFill/>
        </a:ln>
      </c:spPr>
    </c:title>
    <c:autoTitleDeleted val="0"/>
    <c:plotArea>
      <c:layout>
        <c:manualLayout>
          <c:layoutTarget val="inner"/>
          <c:xMode val="edge"/>
          <c:yMode val="edge"/>
          <c:x val="0.1917215408018893"/>
          <c:y val="0.22529687750292873"/>
          <c:w val="0.61002308436964781"/>
          <c:h val="0.52569271417350039"/>
        </c:manualLayout>
      </c:layout>
      <c:scatterChart>
        <c:scatterStyle val="lineMarker"/>
        <c:varyColors val="0"/>
        <c:ser>
          <c:idx val="0"/>
          <c:order val="0"/>
          <c:tx>
            <c:strRef>
              <c:f>'RENT CURVES'!$D$75</c:f>
              <c:strCache>
                <c:ptCount val="1"/>
                <c:pt idx="0">
                  <c:v>RENT</c:v>
                </c:pt>
              </c:strCache>
            </c:strRef>
          </c:tx>
          <c:spPr>
            <a:ln w="3175">
              <a:solidFill>
                <a:srgbClr val="000000"/>
              </a:solidFill>
              <a:prstDash val="solid"/>
            </a:ln>
          </c:spPr>
          <c:marker>
            <c:symbol val="diamond"/>
            <c:size val="3"/>
            <c:spPr>
              <a:solidFill>
                <a:srgbClr val="000080"/>
              </a:solidFill>
              <a:ln>
                <a:solidFill>
                  <a:srgbClr val="000080"/>
                </a:solidFill>
                <a:prstDash val="solid"/>
              </a:ln>
            </c:spPr>
          </c:marker>
          <c:xVal>
            <c:numRef>
              <c:f>'RENT CURVES'!$C$76:$C$96</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'RENT CURVES'!$D$76:$D$96</c:f>
              <c:numCache>
                <c:formatCode>_(* #,##0.00_);_(* \(#,##0.00\);_(* "-"??_);_(@_)</c:formatCode>
                <c:ptCount val="21"/>
                <c:pt idx="0">
                  <c:v>621.01293491022318</c:v>
                </c:pt>
                <c:pt idx="1">
                  <c:v>628.42615139546513</c:v>
                </c:pt>
                <c:pt idx="2">
                  <c:v>635.92786165526138</c:v>
                </c:pt>
                <c:pt idx="3">
                  <c:v>643.51912206617214</c:v>
                </c:pt>
                <c:pt idx="4">
                  <c:v>651.20100161504035</c:v>
                </c:pt>
                <c:pt idx="5">
                  <c:v>658.97458204952306</c:v>
                </c:pt>
                <c:pt idx="6">
                  <c:v>666.84095803042146</c:v>
                </c:pt>
                <c:pt idx="7">
                  <c:v>674.8012372858293</c:v>
                </c:pt>
                <c:pt idx="8">
                  <c:v>682.85654076712024</c:v>
                </c:pt>
                <c:pt idx="9">
                  <c:v>691.00800280679914</c:v>
                </c:pt>
                <c:pt idx="10">
                  <c:v>699.25677127823542</c:v>
                </c:pt>
                <c:pt idx="11">
                  <c:v>707.60400775730545</c:v>
                </c:pt>
                <c:pt idx="12">
                  <c:v>716.05088768596295</c:v>
                </c:pt>
                <c:pt idx="13">
                  <c:v>724.59860053776242</c:v>
                </c:pt>
                <c:pt idx="14">
                  <c:v>733.2483499853588</c:v>
                </c:pt>
                <c:pt idx="15">
                  <c:v>742.00135407000607</c:v>
                </c:pt>
                <c:pt idx="16">
                  <c:v>750.85884537308004</c:v>
                </c:pt>
                <c:pt idx="17">
                  <c:v>759.82207118964732</c:v>
                </c:pt>
                <c:pt idx="18">
                  <c:v>768.89229370410783</c:v>
                </c:pt>
                <c:pt idx="19">
                  <c:v>778.07079016793261</c:v>
                </c:pt>
                <c:pt idx="20">
                  <c:v>787.35885307952412</c:v>
                </c:pt>
              </c:numCache>
            </c:numRef>
          </c:yVal>
          <c:smooth val="0"/>
        </c:ser>
        <c:dLbls>
          <c:showLegendKey val="0"/>
          <c:showVal val="0"/>
          <c:showCatName val="0"/>
          <c:showSerName val="0"/>
          <c:showPercent val="0"/>
          <c:showBubbleSize val="0"/>
        </c:dLbls>
        <c:axId val="136487680"/>
        <c:axId val="136489984"/>
      </c:scatterChart>
      <c:valAx>
        <c:axId val="136487680"/>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CITY HEIGHTS</a:t>
                </a:r>
              </a:p>
            </c:rich>
          </c:tx>
          <c:layout>
            <c:manualLayout>
              <c:xMode val="edge"/>
              <c:yMode val="edge"/>
              <c:x val="0.31590481154856759"/>
              <c:y val="0.8577091652304479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489984"/>
        <c:crosses val="autoZero"/>
        <c:crossBetween val="midCat"/>
        <c:majorUnit val="1"/>
      </c:valAx>
      <c:valAx>
        <c:axId val="136489984"/>
        <c:scaling>
          <c:orientation val="minMax"/>
          <c:min val="6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3.4858461963979875E-2"/>
              <c:y val="0.42687829421607548"/>
            </c:manualLayout>
          </c:layout>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6487680"/>
        <c:crosses val="autoZero"/>
        <c:crossBetween val="midCat"/>
        <c:minorUnit val="10"/>
      </c:valAx>
      <c:spPr>
        <a:noFill/>
        <a:ln w="25400">
          <a:noFill/>
        </a:ln>
      </c:spPr>
    </c:plotArea>
    <c:legend>
      <c:legendPos val="r"/>
      <c:layout>
        <c:manualLayout>
          <c:xMode val="edge"/>
          <c:yMode val="edge"/>
          <c:x val="0.84967501037200943"/>
          <c:y val="0.45059375500585747"/>
          <c:w val="0.13289788623767326"/>
          <c:h val="7.9051535965939904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RANCHO SANTA FE NEGATIVE RENT GRADIENT</a:t>
            </a:r>
          </a:p>
        </c:rich>
      </c:tx>
      <c:layout>
        <c:manualLayout>
          <c:xMode val="edge"/>
          <c:yMode val="edge"/>
          <c:x val="0.18200855412419314"/>
          <c:y val="3.9682693462818788E-2"/>
        </c:manualLayout>
      </c:layout>
      <c:overlay val="0"/>
      <c:spPr>
        <a:noFill/>
        <a:ln w="25400">
          <a:noFill/>
        </a:ln>
      </c:spPr>
    </c:title>
    <c:autoTitleDeleted val="0"/>
    <c:plotArea>
      <c:layout>
        <c:manualLayout>
          <c:layoutTarget val="inner"/>
          <c:xMode val="edge"/>
          <c:yMode val="edge"/>
          <c:x val="0.18410060647044824"/>
          <c:y val="0.22619135273806709"/>
          <c:w val="0.62552365153027301"/>
          <c:h val="0.52381155370920807"/>
        </c:manualLayout>
      </c:layout>
      <c:scatterChart>
        <c:scatterStyle val="lineMarker"/>
        <c:varyColors val="0"/>
        <c:ser>
          <c:idx val="0"/>
          <c:order val="0"/>
          <c:tx>
            <c:strRef>
              <c:f>'RENT CURVES'!$D$30</c:f>
              <c:strCache>
                <c:ptCount val="1"/>
                <c:pt idx="0">
                  <c:v>RENT</c:v>
                </c:pt>
              </c:strCache>
            </c:strRef>
          </c:tx>
          <c:spPr>
            <a:ln w="3175">
              <a:solidFill>
                <a:srgbClr val="000000"/>
              </a:solidFill>
              <a:prstDash val="solid"/>
            </a:ln>
          </c:spPr>
          <c:marker>
            <c:symbol val="diamond"/>
            <c:size val="3"/>
            <c:spPr>
              <a:solidFill>
                <a:srgbClr val="000080"/>
              </a:solidFill>
              <a:ln>
                <a:solidFill>
                  <a:srgbClr val="000080"/>
                </a:solidFill>
                <a:prstDash val="solid"/>
              </a:ln>
            </c:spPr>
          </c:marker>
          <c:xVal>
            <c:numRef>
              <c:f>'RENT CURVES'!$C$31:$C$51</c:f>
              <c:numCache>
                <c:formatCode>General</c:formatCode>
                <c:ptCount val="2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numCache>
            </c:numRef>
          </c:xVal>
          <c:yVal>
            <c:numRef>
              <c:f>'RENT CURVES'!$D$31:$D$51</c:f>
              <c:numCache>
                <c:formatCode>_(* #,##0.00_);_(* \(#,##0.00\);_(* "-"??_);_(@_)</c:formatCode>
                <c:ptCount val="21"/>
                <c:pt idx="0">
                  <c:v>807.9093114880601</c:v>
                </c:pt>
                <c:pt idx="1">
                  <c:v>795.47811898907457</c:v>
                </c:pt>
                <c:pt idx="2">
                  <c:v>783.23820358610647</c:v>
                </c:pt>
                <c:pt idx="3">
                  <c:v>771.18662212406718</c:v>
                </c:pt>
                <c:pt idx="4">
                  <c:v>759.32047673380157</c:v>
                </c:pt>
                <c:pt idx="5">
                  <c:v>747.63691413527988</c:v>
                </c:pt>
                <c:pt idx="6">
                  <c:v>736.13312495151013</c:v>
                </c:pt>
                <c:pt idx="7">
                  <c:v>724.8063430330086</c:v>
                </c:pt>
                <c:pt idx="8">
                  <c:v>713.65384479266345</c:v>
                </c:pt>
                <c:pt idx="9">
                  <c:v>702.67294855083344</c:v>
                </c:pt>
                <c:pt idx="10">
                  <c:v>691.86101389052317</c:v>
                </c:pt>
                <c:pt idx="11">
                  <c:v>681.21544102248038</c:v>
                </c:pt>
                <c:pt idx="12">
                  <c:v>670.73367016006239</c:v>
                </c:pt>
                <c:pt idx="13">
                  <c:v>660.4131809037209</c:v>
                </c:pt>
                <c:pt idx="14">
                  <c:v>650.25149163495837</c:v>
                </c:pt>
                <c:pt idx="15">
                  <c:v>640.24615891960934</c:v>
                </c:pt>
                <c:pt idx="16">
                  <c:v>630.39477692030266</c:v>
                </c:pt>
                <c:pt idx="17">
                  <c:v>620.6949768179652</c:v>
                </c:pt>
                <c:pt idx="18">
                  <c:v>611.14442624222579</c:v>
                </c:pt>
                <c:pt idx="19">
                  <c:v>601.74082871058442</c:v>
                </c:pt>
                <c:pt idx="20">
                  <c:v>592.48192307621002</c:v>
                </c:pt>
              </c:numCache>
            </c:numRef>
          </c:yVal>
          <c:smooth val="0"/>
        </c:ser>
        <c:dLbls>
          <c:showLegendKey val="0"/>
          <c:showVal val="0"/>
          <c:showCatName val="0"/>
          <c:showSerName val="0"/>
          <c:showPercent val="0"/>
          <c:showBubbleSize val="0"/>
        </c:dLbls>
        <c:axId val="137010176"/>
        <c:axId val="137123328"/>
      </c:scatterChart>
      <c:valAx>
        <c:axId val="137010176"/>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RANCHO SANTA FE</a:t>
                </a:r>
              </a:p>
            </c:rich>
          </c:tx>
          <c:layout>
            <c:manualLayout>
              <c:xMode val="edge"/>
              <c:yMode val="edge"/>
              <c:x val="0.29288732847571308"/>
              <c:y val="0.8571461787968858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7123328"/>
        <c:crosses val="autoZero"/>
        <c:crossBetween val="midCat"/>
      </c:valAx>
      <c:valAx>
        <c:axId val="137123328"/>
        <c:scaling>
          <c:orientation val="minMax"/>
          <c:min val="5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layout>
            <c:manualLayout>
              <c:xMode val="edge"/>
              <c:yMode val="edge"/>
              <c:x val="3.3472837540081499E-2"/>
              <c:y val="0.42857308939844291"/>
            </c:manualLayout>
          </c:layout>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37010176"/>
        <c:crosses val="autoZero"/>
        <c:crossBetween val="midCat"/>
      </c:valAx>
      <c:spPr>
        <a:noFill/>
        <a:ln w="25400">
          <a:noFill/>
        </a:ln>
      </c:spPr>
    </c:plotArea>
    <c:legend>
      <c:legendPos val="r"/>
      <c:layout>
        <c:manualLayout>
          <c:xMode val="edge"/>
          <c:yMode val="edge"/>
          <c:x val="0.85564940961833325"/>
          <c:y val="0.45238270547613418"/>
          <c:w val="0.12761519312156069"/>
          <c:h val="7.9365386925637577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CONCENTRIC ZONE RENT CURVE
(LINEAR REGRESSION)</a:t>
            </a:r>
          </a:p>
        </c:rich>
      </c:tx>
      <c:overlay val="0"/>
      <c:spPr>
        <a:noFill/>
        <a:ln w="25400">
          <a:noFill/>
        </a:ln>
      </c:spPr>
    </c:title>
    <c:autoTitleDeleted val="0"/>
    <c:plotArea>
      <c:layout/>
      <c:scatterChart>
        <c:scatterStyle val="lineMarker"/>
        <c:varyColors val="0"/>
        <c:ser>
          <c:idx val="0"/>
          <c:order val="0"/>
          <c:tx>
            <c:strRef>
              <c:f>'RENT CURVES'!$B$4</c:f>
              <c:strCache>
                <c:ptCount val="1"/>
                <c:pt idx="0">
                  <c:v>RENT</c:v>
                </c:pt>
              </c:strCache>
            </c:strRef>
          </c:tx>
          <c:spPr>
            <a:ln w="28575">
              <a:noFill/>
            </a:ln>
          </c:spPr>
          <c:marker>
            <c:symbol val="diamond"/>
            <c:size val="5"/>
            <c:spPr>
              <a:solidFill>
                <a:srgbClr val="000080"/>
              </a:solidFill>
              <a:ln>
                <a:solidFill>
                  <a:srgbClr val="000080"/>
                </a:solidFill>
                <a:prstDash val="solid"/>
              </a:ln>
            </c:spPr>
          </c:marker>
          <c:xVal>
            <c:numRef>
              <c:f>'RENT CURVES'!$A$5:$A$25</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'RENT CURVES'!$B$5:$B$25</c:f>
              <c:numCache>
                <c:formatCode>0</c:formatCode>
                <c:ptCount val="21"/>
                <c:pt idx="0">
                  <c:v>815.22211668844727</c:v>
                </c:pt>
                <c:pt idx="1">
                  <c:v>804.34888682415612</c:v>
                </c:pt>
                <c:pt idx="2">
                  <c:v>793.47565695986486</c:v>
                </c:pt>
                <c:pt idx="3">
                  <c:v>782.60242709557372</c:v>
                </c:pt>
                <c:pt idx="4">
                  <c:v>771.72919723128246</c:v>
                </c:pt>
                <c:pt idx="5">
                  <c:v>760.85596736699131</c:v>
                </c:pt>
                <c:pt idx="6">
                  <c:v>749.98273750270005</c:v>
                </c:pt>
                <c:pt idx="7">
                  <c:v>739.1095076384089</c:v>
                </c:pt>
                <c:pt idx="8">
                  <c:v>728.23627777411764</c:v>
                </c:pt>
                <c:pt idx="9">
                  <c:v>717.36304790982649</c:v>
                </c:pt>
                <c:pt idx="10">
                  <c:v>706.48981804553523</c:v>
                </c:pt>
                <c:pt idx="11">
                  <c:v>695.61658818124408</c:v>
                </c:pt>
                <c:pt idx="12">
                  <c:v>684.74335831695294</c:v>
                </c:pt>
                <c:pt idx="13">
                  <c:v>673.87012845266167</c:v>
                </c:pt>
                <c:pt idx="14">
                  <c:v>662.99689858837041</c:v>
                </c:pt>
                <c:pt idx="15">
                  <c:v>652.12366872407927</c:v>
                </c:pt>
                <c:pt idx="16">
                  <c:v>641.25043885978812</c:v>
                </c:pt>
                <c:pt idx="17">
                  <c:v>630.37720899549686</c:v>
                </c:pt>
                <c:pt idx="18">
                  <c:v>619.5039791312056</c:v>
                </c:pt>
                <c:pt idx="19">
                  <c:v>608.63074926691445</c:v>
                </c:pt>
                <c:pt idx="20">
                  <c:v>597.7575194026233</c:v>
                </c:pt>
              </c:numCache>
            </c:numRef>
          </c:yVal>
          <c:smooth val="0"/>
        </c:ser>
        <c:dLbls>
          <c:showLegendKey val="0"/>
          <c:showVal val="0"/>
          <c:showCatName val="0"/>
          <c:showSerName val="0"/>
          <c:showPercent val="0"/>
          <c:showBubbleSize val="0"/>
        </c:dLbls>
        <c:axId val="40765696"/>
        <c:axId val="40944384"/>
      </c:scatterChart>
      <c:valAx>
        <c:axId val="40765696"/>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RANCHO SANTA FE</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0944384"/>
        <c:crosses val="autoZero"/>
        <c:crossBetween val="midCat"/>
      </c:valAx>
      <c:valAx>
        <c:axId val="40944384"/>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0765696"/>
        <c:crosses val="autoZero"/>
        <c:crossBetween val="midCat"/>
      </c:valAx>
      <c:spPr>
        <a:noFill/>
        <a:ln w="25400">
          <a:noFill/>
        </a:ln>
      </c:spPr>
    </c:plotArea>
    <c:legend>
      <c:legendPos val="r"/>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CENTRAL WEST - EAST ZONES
(LINEAR REGRESSION)</a:t>
            </a:r>
          </a:p>
        </c:rich>
      </c:tx>
      <c:overlay val="0"/>
      <c:spPr>
        <a:noFill/>
        <a:ln w="25400">
          <a:noFill/>
        </a:ln>
      </c:spPr>
    </c:title>
    <c:autoTitleDeleted val="0"/>
    <c:plotArea>
      <c:layout/>
      <c:scatterChart>
        <c:scatterStyle val="lineMarker"/>
        <c:varyColors val="0"/>
        <c:ser>
          <c:idx val="0"/>
          <c:order val="0"/>
          <c:tx>
            <c:strRef>
              <c:f>'RENT CURVES'!$B$58</c:f>
              <c:strCache>
                <c:ptCount val="1"/>
                <c:pt idx="0">
                  <c:v>RENT</c:v>
                </c:pt>
              </c:strCache>
            </c:strRef>
          </c:tx>
          <c:spPr>
            <a:ln w="28575">
              <a:noFill/>
            </a:ln>
          </c:spPr>
          <c:marker>
            <c:symbol val="diamond"/>
            <c:size val="5"/>
            <c:spPr>
              <a:solidFill>
                <a:srgbClr val="000080"/>
              </a:solidFill>
              <a:ln>
                <a:solidFill>
                  <a:srgbClr val="000080"/>
                </a:solidFill>
                <a:prstDash val="solid"/>
              </a:ln>
            </c:spPr>
          </c:marker>
          <c:xVal>
            <c:numRef>
              <c:f>'RENT CURVES'!$A$59:$A$69</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'RENT CURVES'!$B$59:$B$69</c:f>
              <c:numCache>
                <c:formatCode>0</c:formatCode>
                <c:ptCount val="11"/>
                <c:pt idx="0">
                  <c:v>613.34564352056589</c:v>
                </c:pt>
                <c:pt idx="1">
                  <c:v>621.04053516143279</c:v>
                </c:pt>
                <c:pt idx="2">
                  <c:v>628.73542680229968</c:v>
                </c:pt>
                <c:pt idx="3">
                  <c:v>636.43031844316658</c:v>
                </c:pt>
                <c:pt idx="4">
                  <c:v>644.12521008403348</c:v>
                </c:pt>
                <c:pt idx="5">
                  <c:v>651.82010172490038</c:v>
                </c:pt>
                <c:pt idx="6">
                  <c:v>659.51499336576728</c:v>
                </c:pt>
                <c:pt idx="7">
                  <c:v>667.20988500663418</c:v>
                </c:pt>
                <c:pt idx="8">
                  <c:v>674.90477664750108</c:v>
                </c:pt>
                <c:pt idx="9">
                  <c:v>682.59966828836798</c:v>
                </c:pt>
                <c:pt idx="10">
                  <c:v>690.29455992923488</c:v>
                </c:pt>
              </c:numCache>
            </c:numRef>
          </c:yVal>
          <c:smooth val="0"/>
        </c:ser>
        <c:dLbls>
          <c:showLegendKey val="0"/>
          <c:showVal val="0"/>
          <c:showCatName val="0"/>
          <c:showSerName val="0"/>
          <c:showPercent val="0"/>
          <c:showBubbleSize val="0"/>
        </c:dLbls>
        <c:axId val="90235648"/>
        <c:axId val="90237952"/>
      </c:scatterChart>
      <c:valAx>
        <c:axId val="90235648"/>
        <c:scaling>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DISTANCE FROM CITY HEIGHTS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0237952"/>
        <c:crosses val="autoZero"/>
        <c:crossBetween val="midCat"/>
      </c:valAx>
      <c:valAx>
        <c:axId val="90237952"/>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RENT</a:t>
                </a:r>
              </a:p>
            </c:rich>
          </c:tx>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0235648"/>
        <c:crosses val="autoZero"/>
        <c:crossBetween val="midCat"/>
      </c:valAx>
      <c:spPr>
        <a:noFill/>
        <a:ln w="25400">
          <a:noFill/>
        </a:ln>
      </c:spPr>
    </c:plotArea>
    <c:legend>
      <c:legendPos val="r"/>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3</xdr:col>
      <xdr:colOff>219075</xdr:colOff>
      <xdr:row>455</xdr:row>
      <xdr:rowOff>95250</xdr:rowOff>
    </xdr:from>
    <xdr:to>
      <xdr:col>10</xdr:col>
      <xdr:colOff>190500</xdr:colOff>
      <xdr:row>469</xdr:row>
      <xdr:rowOff>47625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161925</xdr:colOff>
      <xdr:row>455</xdr:row>
      <xdr:rowOff>114300</xdr:rowOff>
    </xdr:from>
    <xdr:to>
      <xdr:col>16</xdr:col>
      <xdr:colOff>581025</xdr:colOff>
      <xdr:row>469</xdr:row>
      <xdr:rowOff>57150</xdr:rowOff>
    </xdr:to>
    <xdr:graphicFrame macro="">
      <xdr:nvGraphicFramePr>
        <xdr:cNvPr id="10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0.46277</cdr:x>
      <cdr:y>0.42222</cdr:y>
    </cdr:from>
    <cdr:to>
      <cdr:x>0.77205</cdr:x>
      <cdr:y>0.49497</cdr:y>
    </cdr:to>
    <cdr:sp macro="" textlink="">
      <cdr:nvSpPr>
        <cdr:cNvPr id="2049" name="Text 1"/>
        <cdr:cNvSpPr txBox="1">
          <a:spLocks xmlns:a="http://schemas.openxmlformats.org/drawingml/2006/main" noChangeArrowheads="1"/>
        </cdr:cNvSpPr>
      </cdr:nvSpPr>
      <cdr:spPr bwMode="auto">
        <a:xfrm xmlns:a="http://schemas.openxmlformats.org/drawingml/2006/main">
          <a:off x="1656132" y="944245"/>
          <a:ext cx="1104697" cy="1621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u="none" strike="noStrike" baseline="0">
              <a:solidFill>
                <a:srgbClr val="000000"/>
              </a:solidFill>
              <a:latin typeface="Arial"/>
              <a:cs typeface="Arial"/>
            </a:rPr>
            <a:t>RANCHO</a:t>
          </a:r>
          <a:r>
            <a:rPr lang="en-US" sz="1000" b="0" i="0" u="none" strike="noStrike" baseline="0">
              <a:solidFill>
                <a:srgbClr val="000000"/>
              </a:solidFill>
              <a:latin typeface="Arial"/>
              <a:cs typeface="Arial"/>
            </a:rPr>
            <a:t> </a:t>
          </a:r>
          <a:r>
            <a:rPr lang="en-US" sz="800" b="0" i="0" u="none" strike="noStrike" baseline="0">
              <a:solidFill>
                <a:srgbClr val="000000"/>
              </a:solidFill>
              <a:latin typeface="Arial"/>
              <a:cs typeface="Arial"/>
            </a:rPr>
            <a:t>SANTA FE</a:t>
          </a:r>
          <a:endParaRPr lang="en-US"/>
        </a:p>
      </cdr:txBody>
    </cdr:sp>
  </cdr:relSizeAnchor>
  <cdr:relSizeAnchor xmlns:cdr="http://schemas.openxmlformats.org/drawingml/2006/chartDrawing">
    <cdr:from>
      <cdr:x>0.51095</cdr:x>
      <cdr:y>0.30711</cdr:y>
    </cdr:from>
    <cdr:to>
      <cdr:x>0.51095</cdr:x>
      <cdr:y>0.40954</cdr:y>
    </cdr:to>
    <cdr:sp macro="" textlink="">
      <cdr:nvSpPr>
        <cdr:cNvPr id="2050" name="Line 2"/>
        <cdr:cNvSpPr>
          <a:spLocks xmlns:a="http://schemas.openxmlformats.org/drawingml/2006/main" noChangeShapeType="1"/>
        </cdr:cNvSpPr>
      </cdr:nvSpPr>
      <cdr:spPr bwMode="auto">
        <a:xfrm xmlns:a="http://schemas.openxmlformats.org/drawingml/2006/main" flipV="1">
          <a:off x="1828225" y="687680"/>
          <a:ext cx="0" cy="22829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type="arrow" w="med" len="me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3.xml><?xml version="1.0" encoding="utf-8"?>
<c:userShapes xmlns:c="http://schemas.openxmlformats.org/drawingml/2006/chart">
  <cdr:relSizeAnchor xmlns:cdr="http://schemas.openxmlformats.org/drawingml/2006/chartDrawing">
    <cdr:from>
      <cdr:x>0.35265</cdr:x>
      <cdr:y>0.3349</cdr:y>
    </cdr:from>
    <cdr:to>
      <cdr:x>0.62793</cdr:x>
      <cdr:y>0.42942</cdr:y>
    </cdr:to>
    <cdr:sp macro="" textlink="">
      <cdr:nvSpPr>
        <cdr:cNvPr id="3073" name="Text 1"/>
        <cdr:cNvSpPr txBox="1">
          <a:spLocks xmlns:a="http://schemas.openxmlformats.org/drawingml/2006/main" noChangeArrowheads="1"/>
        </cdr:cNvSpPr>
      </cdr:nvSpPr>
      <cdr:spPr bwMode="auto">
        <a:xfrm xmlns:a="http://schemas.openxmlformats.org/drawingml/2006/main">
          <a:off x="1162022" y="746435"/>
          <a:ext cx="904613" cy="2097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u="none" strike="noStrike" baseline="0">
              <a:solidFill>
                <a:srgbClr val="000000"/>
              </a:solidFill>
              <a:latin typeface="Arial"/>
              <a:cs typeface="Arial"/>
            </a:rPr>
            <a:t>CITY HEIGHTS</a:t>
          </a:r>
          <a:endParaRPr lang="en-US"/>
        </a:p>
      </cdr:txBody>
    </cdr:sp>
  </cdr:relSizeAnchor>
  <cdr:relSizeAnchor xmlns:cdr="http://schemas.openxmlformats.org/drawingml/2006/chartDrawing">
    <cdr:from>
      <cdr:x>0.3711</cdr:x>
      <cdr:y>0.41267</cdr:y>
    </cdr:from>
    <cdr:to>
      <cdr:x>0.38566</cdr:x>
      <cdr:y>0.51627</cdr:y>
    </cdr:to>
    <cdr:sp macro="" textlink="">
      <cdr:nvSpPr>
        <cdr:cNvPr id="3074" name="Line 2"/>
        <cdr:cNvSpPr>
          <a:spLocks xmlns:a="http://schemas.openxmlformats.org/drawingml/2006/main" noChangeShapeType="1"/>
        </cdr:cNvSpPr>
      </cdr:nvSpPr>
      <cdr:spPr bwMode="auto">
        <a:xfrm xmlns:a="http://schemas.openxmlformats.org/drawingml/2006/main" flipH="1">
          <a:off x="1222649" y="919016"/>
          <a:ext cx="47863" cy="22993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type="arrow" w="med" len="me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4.xml><?xml version="1.0" encoding="utf-8"?>
<xdr:wsDr xmlns:xdr="http://schemas.openxmlformats.org/drawingml/2006/spreadsheetDrawing" xmlns:a="http://schemas.openxmlformats.org/drawingml/2006/main">
  <xdr:twoCellAnchor>
    <xdr:from>
      <xdr:col>2</xdr:col>
      <xdr:colOff>209550</xdr:colOff>
      <xdr:row>1</xdr:row>
      <xdr:rowOff>47625</xdr:rowOff>
    </xdr:from>
    <xdr:to>
      <xdr:col>8</xdr:col>
      <xdr:colOff>352425</xdr:colOff>
      <xdr:row>15</xdr:row>
      <xdr:rowOff>95250</xdr:rowOff>
    </xdr:to>
    <xdr:graphicFrame macro="">
      <xdr:nvGraphicFramePr>
        <xdr:cNvPr id="409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171450</xdr:colOff>
      <xdr:row>55</xdr:row>
      <xdr:rowOff>57150</xdr:rowOff>
    </xdr:from>
    <xdr:to>
      <xdr:col>8</xdr:col>
      <xdr:colOff>257175</xdr:colOff>
      <xdr:row>69</xdr:row>
      <xdr:rowOff>38100</xdr:rowOff>
    </xdr:to>
    <xdr:graphicFrame macro="">
      <xdr:nvGraphicFramePr>
        <xdr:cNvPr id="409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200025</xdr:colOff>
      <xdr:row>28</xdr:row>
      <xdr:rowOff>76200</xdr:rowOff>
    </xdr:from>
    <xdr:to>
      <xdr:col>12</xdr:col>
      <xdr:colOff>409575</xdr:colOff>
      <xdr:row>43</xdr:row>
      <xdr:rowOff>85725</xdr:rowOff>
    </xdr:to>
    <xdr:graphicFrame macro="">
      <xdr:nvGraphicFramePr>
        <xdr:cNvPr id="410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552450</xdr:colOff>
      <xdr:row>72</xdr:row>
      <xdr:rowOff>95250</xdr:rowOff>
    </xdr:from>
    <xdr:to>
      <xdr:col>19</xdr:col>
      <xdr:colOff>352425</xdr:colOff>
      <xdr:row>87</xdr:row>
      <xdr:rowOff>76200</xdr:rowOff>
    </xdr:to>
    <xdr:graphicFrame macro="">
      <xdr:nvGraphicFramePr>
        <xdr:cNvPr id="410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200025</xdr:colOff>
      <xdr:row>72</xdr:row>
      <xdr:rowOff>104775</xdr:rowOff>
    </xdr:from>
    <xdr:to>
      <xdr:col>12</xdr:col>
      <xdr:colOff>409575</xdr:colOff>
      <xdr:row>87</xdr:row>
      <xdr:rowOff>76200</xdr:rowOff>
    </xdr:to>
    <xdr:graphicFrame macro="">
      <xdr:nvGraphicFramePr>
        <xdr:cNvPr id="410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209550</xdr:colOff>
      <xdr:row>0</xdr:row>
      <xdr:rowOff>0</xdr:rowOff>
    </xdr:from>
    <xdr:to>
      <xdr:col>8</xdr:col>
      <xdr:colOff>352425</xdr:colOff>
      <xdr:row>0</xdr:row>
      <xdr:rowOff>0</xdr:rowOff>
    </xdr:to>
    <xdr:graphicFrame macro="">
      <xdr:nvGraphicFramePr>
        <xdr:cNvPr id="51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171450</xdr:colOff>
      <xdr:row>27</xdr:row>
      <xdr:rowOff>0</xdr:rowOff>
    </xdr:from>
    <xdr:to>
      <xdr:col>8</xdr:col>
      <xdr:colOff>257175</xdr:colOff>
      <xdr:row>27</xdr:row>
      <xdr:rowOff>0</xdr:rowOff>
    </xdr:to>
    <xdr:graphicFrame macro="">
      <xdr:nvGraphicFramePr>
        <xdr:cNvPr id="512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200025</xdr:colOff>
      <xdr:row>3</xdr:row>
      <xdr:rowOff>76200</xdr:rowOff>
    </xdr:from>
    <xdr:to>
      <xdr:col>12</xdr:col>
      <xdr:colOff>409575</xdr:colOff>
      <xdr:row>18</xdr:row>
      <xdr:rowOff>85725</xdr:rowOff>
    </xdr:to>
    <xdr:graphicFrame macro="">
      <xdr:nvGraphicFramePr>
        <xdr:cNvPr id="512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552450</xdr:colOff>
      <xdr:row>27</xdr:row>
      <xdr:rowOff>0</xdr:rowOff>
    </xdr:from>
    <xdr:to>
      <xdr:col>15</xdr:col>
      <xdr:colOff>352425</xdr:colOff>
      <xdr:row>27</xdr:row>
      <xdr:rowOff>0</xdr:rowOff>
    </xdr:to>
    <xdr:graphicFrame macro="">
      <xdr:nvGraphicFramePr>
        <xdr:cNvPr id="512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200025</xdr:colOff>
      <xdr:row>27</xdr:row>
      <xdr:rowOff>0</xdr:rowOff>
    </xdr:from>
    <xdr:to>
      <xdr:col>12</xdr:col>
      <xdr:colOff>409575</xdr:colOff>
      <xdr:row>27</xdr:row>
      <xdr:rowOff>0</xdr:rowOff>
    </xdr:to>
    <xdr:graphicFrame macro="">
      <xdr:nvGraphicFramePr>
        <xdr:cNvPr id="512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219075</xdr:colOff>
      <xdr:row>31</xdr:row>
      <xdr:rowOff>161925</xdr:rowOff>
    </xdr:from>
    <xdr:to>
      <xdr:col>14</xdr:col>
      <xdr:colOff>590550</xdr:colOff>
      <xdr:row>47</xdr:row>
      <xdr:rowOff>9525</xdr:rowOff>
    </xdr:to>
    <xdr:graphicFrame macro="">
      <xdr:nvGraphicFramePr>
        <xdr:cNvPr id="512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athestate.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A14" sqref="A14"/>
    </sheetView>
  </sheetViews>
  <sheetFormatPr defaultRowHeight="12.75" x14ac:dyDescent="0.2"/>
  <cols>
    <col min="1" max="1" width="116" style="32" customWidth="1"/>
  </cols>
  <sheetData>
    <row r="1" spans="1:1" ht="21" customHeight="1" x14ac:dyDescent="0.2">
      <c r="A1" s="32" t="s">
        <v>505</v>
      </c>
    </row>
    <row r="3" spans="1:1" ht="89.25" x14ac:dyDescent="0.2">
      <c r="A3" s="33" t="s">
        <v>506</v>
      </c>
    </row>
    <row r="5" spans="1:1" ht="63.75" x14ac:dyDescent="0.2">
      <c r="A5" s="33" t="s">
        <v>507</v>
      </c>
    </row>
    <row r="7" spans="1:1" ht="51" x14ac:dyDescent="0.2">
      <c r="A7" s="33" t="s">
        <v>508</v>
      </c>
    </row>
    <row r="9" spans="1:1" ht="25.5" x14ac:dyDescent="0.2">
      <c r="A9" s="32" t="s">
        <v>509</v>
      </c>
    </row>
    <row r="11" spans="1:1" x14ac:dyDescent="0.2">
      <c r="A11" s="32" t="s">
        <v>511</v>
      </c>
    </row>
    <row r="12" spans="1:1" x14ac:dyDescent="0.2">
      <c r="A12" s="34" t="s">
        <v>510</v>
      </c>
    </row>
  </sheetData>
  <phoneticPr fontId="3" type="noConversion"/>
  <hyperlinks>
    <hyperlink ref="A12" r:id="rId1"/>
  </hyperlinks>
  <pageMargins left="0.75" right="0.75" top="1" bottom="1" header="0.5" footer="0.5"/>
  <pageSetup orientation="portrait" horizontalDpi="4294967295" verticalDpi="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5"/>
  <sheetViews>
    <sheetView showGridLines="0" workbookViewId="0">
      <pane ySplit="1245" topLeftCell="A440" activePane="bottomLeft"/>
      <selection activeCell="N217" sqref="N217"/>
      <selection pane="bottomLeft" activeCell="A445" sqref="A445"/>
    </sheetView>
  </sheetViews>
  <sheetFormatPr defaultRowHeight="12.75" x14ac:dyDescent="0.2"/>
  <cols>
    <col min="1" max="1" width="11.28515625" style="1" customWidth="1"/>
    <col min="2" max="2" width="5.85546875" style="1" customWidth="1"/>
    <col min="3" max="3" width="9.140625" style="2"/>
    <col min="4" max="4" width="6.28515625" style="2" customWidth="1"/>
    <col min="5" max="5" width="2.140625" style="2" customWidth="1"/>
    <col min="6" max="6" width="11.28515625" style="1" customWidth="1"/>
    <col min="7" max="7" width="5.85546875" style="1" customWidth="1"/>
    <col min="8" max="8" width="9.140625" style="2"/>
    <col min="9" max="9" width="7.85546875" customWidth="1"/>
    <col min="10" max="10" width="11.28515625" style="1" customWidth="1"/>
    <col min="11" max="11" width="5.85546875" style="1" customWidth="1"/>
    <col min="12" max="12" width="9.140625" style="2"/>
    <col min="13" max="13" width="6.28515625" style="2" customWidth="1"/>
  </cols>
  <sheetData>
    <row r="1" spans="1:13" s="2" customFormat="1" x14ac:dyDescent="0.2">
      <c r="A1" s="3" t="s">
        <v>0</v>
      </c>
      <c r="B1" s="3" t="s">
        <v>1</v>
      </c>
      <c r="C1" s="2" t="s">
        <v>2</v>
      </c>
      <c r="D1" s="2" t="s">
        <v>3</v>
      </c>
      <c r="F1" s="3" t="s">
        <v>0</v>
      </c>
      <c r="G1" s="3" t="s">
        <v>1</v>
      </c>
      <c r="H1" s="2" t="s">
        <v>2</v>
      </c>
      <c r="J1" s="3" t="s">
        <v>0</v>
      </c>
      <c r="K1" s="3" t="s">
        <v>1</v>
      </c>
      <c r="L1" s="2" t="s">
        <v>2</v>
      </c>
      <c r="M1" s="2" t="s">
        <v>3</v>
      </c>
    </row>
    <row r="2" spans="1:13" x14ac:dyDescent="0.2">
      <c r="A2" s="1" t="s">
        <v>4</v>
      </c>
      <c r="B2" s="1">
        <v>782</v>
      </c>
      <c r="C2" s="2">
        <v>1</v>
      </c>
      <c r="D2" s="2" t="s">
        <v>5</v>
      </c>
      <c r="F2" s="1" t="s">
        <v>4</v>
      </c>
      <c r="G2" s="1">
        <v>782</v>
      </c>
      <c r="H2" s="2">
        <v>1</v>
      </c>
      <c r="J2" s="1" t="s">
        <v>4</v>
      </c>
      <c r="K2" s="1">
        <v>782</v>
      </c>
      <c r="L2" s="2">
        <v>1</v>
      </c>
      <c r="M2" s="2" t="s">
        <v>5</v>
      </c>
    </row>
    <row r="3" spans="1:13" x14ac:dyDescent="0.2">
      <c r="A3" s="1" t="s">
        <v>6</v>
      </c>
      <c r="B3" s="1">
        <v>536</v>
      </c>
      <c r="C3" s="2">
        <v>1</v>
      </c>
      <c r="D3" s="2" t="s">
        <v>5</v>
      </c>
      <c r="F3" s="1" t="s">
        <v>6</v>
      </c>
      <c r="G3" s="1">
        <v>536</v>
      </c>
      <c r="H3" s="2">
        <v>1</v>
      </c>
      <c r="J3" s="1" t="s">
        <v>6</v>
      </c>
      <c r="K3" s="1">
        <v>536</v>
      </c>
      <c r="L3" s="2">
        <v>1</v>
      </c>
      <c r="M3" s="2" t="s">
        <v>5</v>
      </c>
    </row>
    <row r="4" spans="1:13" x14ac:dyDescent="0.2">
      <c r="A4" s="1" t="s">
        <v>7</v>
      </c>
      <c r="B4" s="1">
        <v>564</v>
      </c>
      <c r="C4" s="2">
        <v>1</v>
      </c>
      <c r="D4" s="2" t="s">
        <v>5</v>
      </c>
      <c r="F4" s="1" t="s">
        <v>7</v>
      </c>
      <c r="G4" s="1">
        <v>564</v>
      </c>
      <c r="H4" s="2">
        <v>1</v>
      </c>
      <c r="J4" s="1" t="s">
        <v>7</v>
      </c>
      <c r="K4" s="1">
        <v>564</v>
      </c>
      <c r="L4" s="2">
        <v>1</v>
      </c>
      <c r="M4" s="2" t="s">
        <v>5</v>
      </c>
    </row>
    <row r="5" spans="1:13" x14ac:dyDescent="0.2">
      <c r="A5" s="1" t="s">
        <v>8</v>
      </c>
      <c r="B5" s="1">
        <v>574</v>
      </c>
      <c r="C5" s="2">
        <v>1</v>
      </c>
      <c r="D5" s="2" t="s">
        <v>5</v>
      </c>
      <c r="F5" s="1" t="s">
        <v>8</v>
      </c>
      <c r="G5" s="1">
        <v>574</v>
      </c>
      <c r="H5" s="2">
        <v>1</v>
      </c>
      <c r="J5" s="1" t="s">
        <v>8</v>
      </c>
      <c r="K5" s="1">
        <v>574</v>
      </c>
      <c r="L5" s="2">
        <v>1</v>
      </c>
      <c r="M5" s="2" t="s">
        <v>5</v>
      </c>
    </row>
    <row r="6" spans="1:13" x14ac:dyDescent="0.2">
      <c r="A6" s="1" t="s">
        <v>9</v>
      </c>
      <c r="B6" s="1">
        <v>526</v>
      </c>
      <c r="C6" s="2">
        <v>1</v>
      </c>
      <c r="D6" s="2" t="s">
        <v>5</v>
      </c>
      <c r="F6" s="1" t="s">
        <v>9</v>
      </c>
      <c r="G6" s="1">
        <v>526</v>
      </c>
      <c r="H6" s="2">
        <v>1</v>
      </c>
      <c r="J6" s="1" t="s">
        <v>9</v>
      </c>
      <c r="K6" s="1">
        <v>526</v>
      </c>
      <c r="L6" s="2">
        <v>1</v>
      </c>
      <c r="M6" s="2" t="s">
        <v>5</v>
      </c>
    </row>
    <row r="7" spans="1:13" x14ac:dyDescent="0.2">
      <c r="A7" s="1" t="s">
        <v>10</v>
      </c>
      <c r="B7" s="1">
        <v>514</v>
      </c>
      <c r="C7" s="2">
        <v>1</v>
      </c>
      <c r="D7" s="2" t="s">
        <v>5</v>
      </c>
      <c r="F7" s="1" t="s">
        <v>10</v>
      </c>
      <c r="G7" s="1">
        <v>514</v>
      </c>
      <c r="H7" s="2">
        <v>1</v>
      </c>
      <c r="J7" s="1" t="s">
        <v>10</v>
      </c>
      <c r="K7" s="1">
        <v>514</v>
      </c>
      <c r="L7" s="2">
        <v>1</v>
      </c>
      <c r="M7" s="2" t="s">
        <v>5</v>
      </c>
    </row>
    <row r="8" spans="1:13" x14ac:dyDescent="0.2">
      <c r="A8" s="1" t="s">
        <v>11</v>
      </c>
      <c r="B8" s="1">
        <v>531</v>
      </c>
      <c r="C8" s="2">
        <v>1</v>
      </c>
      <c r="D8" s="2" t="s">
        <v>5</v>
      </c>
      <c r="F8" s="1" t="s">
        <v>11</v>
      </c>
      <c r="G8" s="1">
        <v>531</v>
      </c>
      <c r="H8" s="2">
        <v>1</v>
      </c>
      <c r="J8" s="1" t="s">
        <v>11</v>
      </c>
      <c r="K8" s="1">
        <v>531</v>
      </c>
      <c r="L8" s="2">
        <v>1</v>
      </c>
      <c r="M8" s="2" t="s">
        <v>5</v>
      </c>
    </row>
    <row r="9" spans="1:13" x14ac:dyDescent="0.2">
      <c r="A9" s="1" t="s">
        <v>12</v>
      </c>
      <c r="B9" s="1">
        <v>530</v>
      </c>
      <c r="C9" s="2">
        <v>1</v>
      </c>
      <c r="D9" s="2" t="s">
        <v>5</v>
      </c>
      <c r="F9" s="1" t="s">
        <v>12</v>
      </c>
      <c r="G9" s="1">
        <v>530</v>
      </c>
      <c r="H9" s="2">
        <v>1</v>
      </c>
      <c r="J9" s="1" t="s">
        <v>12</v>
      </c>
      <c r="K9" s="1">
        <v>530</v>
      </c>
      <c r="L9" s="2">
        <v>1</v>
      </c>
      <c r="M9" s="2" t="s">
        <v>5</v>
      </c>
    </row>
    <row r="10" spans="1:13" x14ac:dyDescent="0.2">
      <c r="A10" s="1" t="s">
        <v>13</v>
      </c>
      <c r="B10" s="1">
        <v>432</v>
      </c>
      <c r="C10" s="2">
        <v>1</v>
      </c>
      <c r="D10" s="2" t="s">
        <v>5</v>
      </c>
      <c r="F10" s="1" t="s">
        <v>14</v>
      </c>
      <c r="G10" s="1">
        <v>478</v>
      </c>
      <c r="H10" s="2">
        <v>1</v>
      </c>
      <c r="J10" s="1" t="s">
        <v>13</v>
      </c>
      <c r="K10" s="1">
        <v>432</v>
      </c>
      <c r="L10" s="2">
        <v>1</v>
      </c>
      <c r="M10" s="2" t="s">
        <v>5</v>
      </c>
    </row>
    <row r="11" spans="1:13" x14ac:dyDescent="0.2">
      <c r="A11" s="1" t="s">
        <v>15</v>
      </c>
      <c r="B11" s="1">
        <v>482</v>
      </c>
      <c r="C11" s="2">
        <v>1</v>
      </c>
      <c r="D11" s="2" t="s">
        <v>5</v>
      </c>
      <c r="F11" s="1" t="s">
        <v>16</v>
      </c>
      <c r="G11" s="1">
        <v>512</v>
      </c>
      <c r="H11" s="2">
        <v>1</v>
      </c>
      <c r="J11" s="1" t="s">
        <v>15</v>
      </c>
      <c r="K11" s="1">
        <v>482</v>
      </c>
      <c r="L11" s="2">
        <v>1</v>
      </c>
      <c r="M11" s="2" t="s">
        <v>5</v>
      </c>
    </row>
    <row r="12" spans="1:13" x14ac:dyDescent="0.2">
      <c r="A12" s="1" t="s">
        <v>17</v>
      </c>
      <c r="B12" s="1">
        <v>0</v>
      </c>
      <c r="C12" s="2">
        <v>1</v>
      </c>
      <c r="D12" s="2" t="s">
        <v>5</v>
      </c>
      <c r="F12" s="1" t="s">
        <v>18</v>
      </c>
      <c r="G12" s="1">
        <v>531</v>
      </c>
      <c r="H12" s="2">
        <v>1</v>
      </c>
      <c r="J12" s="1" t="s">
        <v>17</v>
      </c>
      <c r="K12" s="1" t="s">
        <v>19</v>
      </c>
      <c r="L12" s="2">
        <v>1</v>
      </c>
      <c r="M12" s="2" t="s">
        <v>5</v>
      </c>
    </row>
    <row r="13" spans="1:13" x14ac:dyDescent="0.2">
      <c r="A13" s="1" t="s">
        <v>20</v>
      </c>
      <c r="B13" s="1">
        <v>0</v>
      </c>
      <c r="C13" s="2">
        <v>1</v>
      </c>
      <c r="D13" s="2" t="s">
        <v>5</v>
      </c>
      <c r="F13" s="1" t="s">
        <v>21</v>
      </c>
      <c r="G13" s="1">
        <v>494</v>
      </c>
      <c r="H13" s="2">
        <v>1</v>
      </c>
      <c r="J13" s="1" t="s">
        <v>20</v>
      </c>
      <c r="K13" s="1" t="s">
        <v>19</v>
      </c>
      <c r="L13" s="2">
        <v>1</v>
      </c>
      <c r="M13" s="2" t="s">
        <v>5</v>
      </c>
    </row>
    <row r="14" spans="1:13" x14ac:dyDescent="0.2">
      <c r="A14" s="1" t="s">
        <v>22</v>
      </c>
      <c r="B14" s="1">
        <v>464</v>
      </c>
      <c r="C14" s="2">
        <v>1</v>
      </c>
      <c r="D14" s="2" t="s">
        <v>5</v>
      </c>
      <c r="F14" s="1" t="s">
        <v>23</v>
      </c>
      <c r="G14" s="1">
        <v>499</v>
      </c>
      <c r="H14" s="2">
        <v>1</v>
      </c>
      <c r="J14" s="1" t="s">
        <v>22</v>
      </c>
      <c r="K14" s="1">
        <v>464</v>
      </c>
      <c r="L14" s="2">
        <v>1</v>
      </c>
      <c r="M14" s="2" t="s">
        <v>5</v>
      </c>
    </row>
    <row r="15" spans="1:13" x14ac:dyDescent="0.2">
      <c r="A15" s="1" t="s">
        <v>24</v>
      </c>
      <c r="B15" s="1">
        <v>463</v>
      </c>
      <c r="C15" s="2">
        <v>1</v>
      </c>
      <c r="D15" s="2" t="s">
        <v>5</v>
      </c>
      <c r="F15" s="1" t="s">
        <v>25</v>
      </c>
      <c r="G15" s="1">
        <v>542</v>
      </c>
      <c r="H15" s="2">
        <v>1</v>
      </c>
      <c r="J15" s="1" t="s">
        <v>24</v>
      </c>
      <c r="K15" s="1">
        <v>463</v>
      </c>
      <c r="L15" s="2">
        <v>1</v>
      </c>
      <c r="M15" s="2" t="s">
        <v>5</v>
      </c>
    </row>
    <row r="16" spans="1:13" x14ac:dyDescent="0.2">
      <c r="A16" s="1" t="s">
        <v>26</v>
      </c>
      <c r="B16" s="1">
        <v>491</v>
      </c>
      <c r="C16" s="2">
        <v>1</v>
      </c>
      <c r="D16" s="2" t="s">
        <v>5</v>
      </c>
      <c r="F16" s="1" t="s">
        <v>27</v>
      </c>
      <c r="G16" s="1">
        <v>572</v>
      </c>
      <c r="H16" s="2">
        <v>1</v>
      </c>
      <c r="J16" s="1" t="s">
        <v>26</v>
      </c>
      <c r="K16" s="1">
        <v>491</v>
      </c>
      <c r="L16" s="2">
        <v>1</v>
      </c>
      <c r="M16" s="2" t="s">
        <v>5</v>
      </c>
    </row>
    <row r="17" spans="1:13" x14ac:dyDescent="0.2">
      <c r="A17" s="1" t="s">
        <v>28</v>
      </c>
      <c r="B17" s="1">
        <v>503</v>
      </c>
      <c r="C17" s="2">
        <v>1</v>
      </c>
      <c r="D17" s="2" t="s">
        <v>5</v>
      </c>
      <c r="F17" s="1" t="s">
        <v>29</v>
      </c>
      <c r="G17" s="1">
        <v>501</v>
      </c>
      <c r="H17" s="2">
        <v>1</v>
      </c>
      <c r="J17" s="1" t="s">
        <v>28</v>
      </c>
      <c r="K17" s="1">
        <v>503</v>
      </c>
      <c r="L17" s="2">
        <v>1</v>
      </c>
      <c r="M17" s="2" t="s">
        <v>5</v>
      </c>
    </row>
    <row r="18" spans="1:13" x14ac:dyDescent="0.2">
      <c r="A18" s="1" t="s">
        <v>30</v>
      </c>
      <c r="B18" s="1">
        <v>457</v>
      </c>
      <c r="C18" s="2">
        <v>1</v>
      </c>
      <c r="D18" s="2" t="s">
        <v>5</v>
      </c>
      <c r="F18" s="1" t="s">
        <v>31</v>
      </c>
      <c r="G18" s="1">
        <v>501</v>
      </c>
      <c r="H18" s="2">
        <v>1</v>
      </c>
      <c r="J18" s="1" t="s">
        <v>30</v>
      </c>
      <c r="K18" s="1">
        <v>457</v>
      </c>
      <c r="L18" s="2">
        <v>1</v>
      </c>
      <c r="M18" s="2" t="s">
        <v>5</v>
      </c>
    </row>
    <row r="19" spans="1:13" x14ac:dyDescent="0.2">
      <c r="A19" s="1" t="s">
        <v>32</v>
      </c>
      <c r="B19" s="1">
        <v>464</v>
      </c>
      <c r="C19" s="2">
        <v>1</v>
      </c>
      <c r="D19" s="2" t="s">
        <v>5</v>
      </c>
      <c r="F19" s="1" t="s">
        <v>33</v>
      </c>
      <c r="G19" s="1">
        <v>501</v>
      </c>
      <c r="H19" s="2">
        <v>1</v>
      </c>
      <c r="J19" s="1" t="s">
        <v>32</v>
      </c>
      <c r="K19" s="1">
        <v>464</v>
      </c>
      <c r="L19" s="2">
        <v>1</v>
      </c>
      <c r="M19" s="2" t="s">
        <v>5</v>
      </c>
    </row>
    <row r="20" spans="1:13" x14ac:dyDescent="0.2">
      <c r="A20" s="1" t="s">
        <v>34</v>
      </c>
      <c r="B20" s="1">
        <v>440</v>
      </c>
      <c r="C20" s="2">
        <v>1</v>
      </c>
      <c r="D20" s="2" t="s">
        <v>5</v>
      </c>
      <c r="F20" s="1" t="s">
        <v>35</v>
      </c>
      <c r="G20" s="1">
        <v>560</v>
      </c>
      <c r="H20" s="2">
        <v>1</v>
      </c>
      <c r="J20" s="1" t="s">
        <v>34</v>
      </c>
      <c r="K20" s="1">
        <v>440</v>
      </c>
      <c r="L20" s="2">
        <v>1</v>
      </c>
      <c r="M20" s="2" t="s">
        <v>5</v>
      </c>
    </row>
    <row r="21" spans="1:13" x14ac:dyDescent="0.2">
      <c r="A21" s="1" t="s">
        <v>36</v>
      </c>
      <c r="B21" s="1">
        <v>456</v>
      </c>
      <c r="C21" s="2">
        <v>1</v>
      </c>
      <c r="D21" s="2" t="s">
        <v>5</v>
      </c>
      <c r="F21" s="1" t="s">
        <v>37</v>
      </c>
      <c r="G21" s="1">
        <v>750</v>
      </c>
      <c r="H21" s="2">
        <v>1</v>
      </c>
      <c r="J21" s="1" t="s">
        <v>36</v>
      </c>
      <c r="K21" s="1">
        <v>456</v>
      </c>
      <c r="L21" s="2">
        <v>1</v>
      </c>
      <c r="M21" s="2" t="s">
        <v>5</v>
      </c>
    </row>
    <row r="22" spans="1:13" x14ac:dyDescent="0.2">
      <c r="A22" s="1" t="s">
        <v>38</v>
      </c>
      <c r="B22" s="1">
        <v>438</v>
      </c>
      <c r="C22" s="2">
        <v>1</v>
      </c>
      <c r="D22" s="2" t="s">
        <v>5</v>
      </c>
      <c r="F22" s="1" t="s">
        <v>39</v>
      </c>
      <c r="G22" s="1">
        <v>853</v>
      </c>
      <c r="H22" s="2">
        <v>1</v>
      </c>
      <c r="J22" s="1" t="s">
        <v>38</v>
      </c>
      <c r="K22" s="1">
        <v>438</v>
      </c>
      <c r="L22" s="2">
        <v>1</v>
      </c>
      <c r="M22" s="2" t="s">
        <v>5</v>
      </c>
    </row>
    <row r="23" spans="1:13" x14ac:dyDescent="0.2">
      <c r="A23" s="1" t="s">
        <v>40</v>
      </c>
      <c r="B23" s="1">
        <v>393</v>
      </c>
      <c r="C23" s="2">
        <v>1</v>
      </c>
      <c r="D23" s="2" t="s">
        <v>5</v>
      </c>
      <c r="F23" s="1" t="s">
        <v>41</v>
      </c>
      <c r="G23" s="1">
        <v>525</v>
      </c>
      <c r="H23" s="2">
        <v>1</v>
      </c>
      <c r="J23" s="1" t="s">
        <v>40</v>
      </c>
      <c r="K23" s="1">
        <v>393</v>
      </c>
      <c r="L23" s="2">
        <v>1</v>
      </c>
      <c r="M23" s="2" t="s">
        <v>5</v>
      </c>
    </row>
    <row r="24" spans="1:13" x14ac:dyDescent="0.2">
      <c r="A24" s="1" t="s">
        <v>42</v>
      </c>
      <c r="B24" s="1">
        <v>0</v>
      </c>
      <c r="C24" s="2">
        <v>1</v>
      </c>
      <c r="D24" s="2" t="s">
        <v>5</v>
      </c>
      <c r="F24" s="1" t="s">
        <v>43</v>
      </c>
      <c r="G24" s="1">
        <v>472</v>
      </c>
      <c r="H24" s="2">
        <v>1</v>
      </c>
      <c r="J24" s="1" t="s">
        <v>42</v>
      </c>
      <c r="K24" s="1" t="s">
        <v>19</v>
      </c>
      <c r="L24" s="2">
        <v>1</v>
      </c>
      <c r="M24" s="2" t="s">
        <v>5</v>
      </c>
    </row>
    <row r="25" spans="1:13" x14ac:dyDescent="0.2">
      <c r="A25" s="1" t="s">
        <v>44</v>
      </c>
      <c r="B25" s="1">
        <v>356</v>
      </c>
      <c r="C25" s="2">
        <v>1</v>
      </c>
      <c r="D25" s="2" t="s">
        <v>5</v>
      </c>
      <c r="F25" s="1" t="s">
        <v>45</v>
      </c>
      <c r="G25" s="1">
        <v>483</v>
      </c>
      <c r="H25" s="2">
        <v>1</v>
      </c>
      <c r="J25" s="1" t="s">
        <v>44</v>
      </c>
      <c r="K25" s="1">
        <v>356</v>
      </c>
      <c r="L25" s="2">
        <v>1</v>
      </c>
      <c r="M25" s="2" t="s">
        <v>5</v>
      </c>
    </row>
    <row r="26" spans="1:13" x14ac:dyDescent="0.2">
      <c r="A26" s="1" t="s">
        <v>46</v>
      </c>
      <c r="B26" s="1">
        <v>0</v>
      </c>
      <c r="C26" s="2">
        <v>1</v>
      </c>
      <c r="D26" s="2" t="s">
        <v>5</v>
      </c>
      <c r="F26" s="1" t="s">
        <v>47</v>
      </c>
      <c r="G26" s="1">
        <v>489</v>
      </c>
      <c r="H26" s="2">
        <v>1</v>
      </c>
      <c r="J26" s="1" t="s">
        <v>46</v>
      </c>
      <c r="K26" s="1" t="s">
        <v>19</v>
      </c>
      <c r="L26" s="2">
        <v>1</v>
      </c>
      <c r="M26" s="2" t="s">
        <v>5</v>
      </c>
    </row>
    <row r="27" spans="1:13" x14ac:dyDescent="0.2">
      <c r="A27" s="1" t="s">
        <v>48</v>
      </c>
      <c r="B27" s="1">
        <v>368</v>
      </c>
      <c r="C27" s="2">
        <v>1</v>
      </c>
      <c r="D27" s="2" t="s">
        <v>5</v>
      </c>
      <c r="F27" s="1" t="s">
        <v>49</v>
      </c>
      <c r="G27" s="1">
        <v>533</v>
      </c>
      <c r="H27" s="2">
        <v>1</v>
      </c>
      <c r="J27" s="1" t="s">
        <v>48</v>
      </c>
      <c r="K27" s="1">
        <v>368</v>
      </c>
      <c r="L27" s="2">
        <v>1</v>
      </c>
      <c r="M27" s="2" t="s">
        <v>5</v>
      </c>
    </row>
    <row r="28" spans="1:13" x14ac:dyDescent="0.2">
      <c r="A28" s="1" t="s">
        <v>50</v>
      </c>
      <c r="B28" s="1">
        <v>329</v>
      </c>
      <c r="C28" s="2">
        <v>1</v>
      </c>
      <c r="D28" s="2" t="s">
        <v>5</v>
      </c>
      <c r="F28" s="1" t="s">
        <v>51</v>
      </c>
      <c r="G28" s="1">
        <v>608</v>
      </c>
      <c r="H28" s="2">
        <v>1</v>
      </c>
      <c r="J28" s="1" t="s">
        <v>50</v>
      </c>
      <c r="K28" s="1">
        <v>329</v>
      </c>
      <c r="L28" s="2">
        <v>1</v>
      </c>
      <c r="M28" s="2" t="s">
        <v>5</v>
      </c>
    </row>
    <row r="29" spans="1:13" x14ac:dyDescent="0.2">
      <c r="A29" s="1" t="s">
        <v>52</v>
      </c>
      <c r="B29" s="1">
        <v>279</v>
      </c>
      <c r="C29" s="2">
        <v>1</v>
      </c>
      <c r="D29" s="2" t="s">
        <v>5</v>
      </c>
      <c r="F29" s="1" t="s">
        <v>53</v>
      </c>
      <c r="G29" s="1">
        <v>515</v>
      </c>
      <c r="H29" s="2">
        <v>1</v>
      </c>
      <c r="J29" s="1" t="s">
        <v>52</v>
      </c>
      <c r="K29" s="1">
        <v>279</v>
      </c>
      <c r="L29" s="2">
        <v>1</v>
      </c>
      <c r="M29" s="2" t="s">
        <v>5</v>
      </c>
    </row>
    <row r="30" spans="1:13" x14ac:dyDescent="0.2">
      <c r="A30" s="1" t="s">
        <v>54</v>
      </c>
      <c r="B30" s="1">
        <v>525</v>
      </c>
      <c r="C30" s="2">
        <v>1</v>
      </c>
      <c r="D30" s="2" t="s">
        <v>5</v>
      </c>
      <c r="F30" s="1" t="s">
        <v>55</v>
      </c>
      <c r="G30" s="1">
        <v>481</v>
      </c>
      <c r="H30" s="2">
        <v>1</v>
      </c>
      <c r="J30" s="1" t="s">
        <v>54</v>
      </c>
      <c r="K30" s="1">
        <v>525</v>
      </c>
      <c r="L30" s="2">
        <v>1</v>
      </c>
      <c r="M30" s="2" t="s">
        <v>5</v>
      </c>
    </row>
    <row r="31" spans="1:13" x14ac:dyDescent="0.2">
      <c r="A31" s="1" t="s">
        <v>56</v>
      </c>
      <c r="B31" s="1">
        <v>335</v>
      </c>
      <c r="C31" s="2">
        <v>1</v>
      </c>
      <c r="D31" s="2" t="s">
        <v>5</v>
      </c>
      <c r="F31" s="1" t="s">
        <v>57</v>
      </c>
      <c r="G31" s="1">
        <v>536</v>
      </c>
      <c r="H31" s="2">
        <v>1</v>
      </c>
      <c r="J31" s="1" t="s">
        <v>56</v>
      </c>
      <c r="K31" s="1">
        <v>335</v>
      </c>
      <c r="L31" s="2">
        <v>1</v>
      </c>
      <c r="M31" s="2" t="s">
        <v>5</v>
      </c>
    </row>
    <row r="32" spans="1:13" x14ac:dyDescent="0.2">
      <c r="A32" s="1" t="s">
        <v>58</v>
      </c>
      <c r="B32" s="1">
        <v>450</v>
      </c>
      <c r="C32" s="2">
        <v>1</v>
      </c>
      <c r="D32" s="2" t="s">
        <v>5</v>
      </c>
      <c r="F32" s="1" t="s">
        <v>59</v>
      </c>
      <c r="G32" s="1">
        <v>695</v>
      </c>
      <c r="H32" s="2">
        <v>1</v>
      </c>
      <c r="J32" s="1" t="s">
        <v>58</v>
      </c>
      <c r="K32" s="1">
        <v>450</v>
      </c>
      <c r="L32" s="2">
        <v>1</v>
      </c>
      <c r="M32" s="2" t="s">
        <v>5</v>
      </c>
    </row>
    <row r="33" spans="1:13" x14ac:dyDescent="0.2">
      <c r="A33" s="1" t="s">
        <v>60</v>
      </c>
      <c r="B33" s="1">
        <v>443</v>
      </c>
      <c r="C33" s="2">
        <v>1</v>
      </c>
      <c r="D33" s="2" t="s">
        <v>5</v>
      </c>
      <c r="F33" s="1" t="s">
        <v>61</v>
      </c>
      <c r="G33" s="1">
        <v>496</v>
      </c>
      <c r="H33" s="2">
        <v>1</v>
      </c>
      <c r="J33" s="1" t="s">
        <v>60</v>
      </c>
      <c r="K33" s="1">
        <v>443</v>
      </c>
      <c r="L33" s="2">
        <v>1</v>
      </c>
      <c r="M33" s="2" t="s">
        <v>5</v>
      </c>
    </row>
    <row r="34" spans="1:13" x14ac:dyDescent="0.2">
      <c r="A34" s="1" t="s">
        <v>62</v>
      </c>
      <c r="B34" s="1">
        <v>0</v>
      </c>
      <c r="C34" s="2">
        <v>1</v>
      </c>
      <c r="D34" s="2" t="s">
        <v>5</v>
      </c>
      <c r="F34" s="1" t="s">
        <v>63</v>
      </c>
      <c r="G34" s="1">
        <v>581</v>
      </c>
      <c r="H34" s="2">
        <v>1</v>
      </c>
      <c r="J34" s="1" t="s">
        <v>62</v>
      </c>
      <c r="K34" s="1" t="s">
        <v>19</v>
      </c>
      <c r="L34" s="2">
        <v>1</v>
      </c>
      <c r="M34" s="2" t="s">
        <v>5</v>
      </c>
    </row>
    <row r="35" spans="1:13" x14ac:dyDescent="0.2">
      <c r="A35" s="1" t="s">
        <v>64</v>
      </c>
      <c r="B35" s="1">
        <v>464</v>
      </c>
      <c r="C35" s="2">
        <v>1</v>
      </c>
      <c r="D35" s="2" t="s">
        <v>5</v>
      </c>
      <c r="F35" s="1" t="s">
        <v>65</v>
      </c>
      <c r="G35" s="1">
        <v>704</v>
      </c>
      <c r="H35" s="2">
        <v>1</v>
      </c>
      <c r="J35" s="1" t="s">
        <v>64</v>
      </c>
      <c r="K35" s="1">
        <v>464</v>
      </c>
      <c r="L35" s="2">
        <v>1</v>
      </c>
      <c r="M35" s="2" t="s">
        <v>5</v>
      </c>
    </row>
    <row r="36" spans="1:13" x14ac:dyDescent="0.2">
      <c r="A36" s="1" t="s">
        <v>66</v>
      </c>
      <c r="B36" s="1">
        <v>522</v>
      </c>
      <c r="C36" s="2">
        <v>1</v>
      </c>
      <c r="D36" s="2" t="s">
        <v>5</v>
      </c>
      <c r="F36" s="1" t="s">
        <v>67</v>
      </c>
      <c r="G36" s="1">
        <v>587</v>
      </c>
      <c r="H36" s="2">
        <v>1</v>
      </c>
      <c r="J36" s="1" t="s">
        <v>66</v>
      </c>
      <c r="K36" s="1">
        <v>522</v>
      </c>
      <c r="L36" s="2">
        <v>1</v>
      </c>
      <c r="M36" s="2" t="s">
        <v>5</v>
      </c>
    </row>
    <row r="37" spans="1:13" x14ac:dyDescent="0.2">
      <c r="A37" s="1" t="s">
        <v>68</v>
      </c>
      <c r="B37" s="1">
        <v>564</v>
      </c>
      <c r="C37" s="2">
        <v>1</v>
      </c>
      <c r="D37" s="2" t="s">
        <v>5</v>
      </c>
      <c r="E37"/>
      <c r="F37" s="1" t="s">
        <v>69</v>
      </c>
      <c r="G37" s="1">
        <v>512</v>
      </c>
      <c r="H37" s="2">
        <v>1</v>
      </c>
      <c r="J37" s="1" t="s">
        <v>68</v>
      </c>
      <c r="K37" s="1">
        <v>564</v>
      </c>
      <c r="L37" s="2">
        <v>1</v>
      </c>
      <c r="M37" s="2" t="s">
        <v>5</v>
      </c>
    </row>
    <row r="38" spans="1:13" x14ac:dyDescent="0.2">
      <c r="A38" s="1" t="s">
        <v>70</v>
      </c>
      <c r="B38" s="1">
        <v>0</v>
      </c>
      <c r="C38" s="2">
        <v>1</v>
      </c>
      <c r="D38" s="2" t="s">
        <v>5</v>
      </c>
      <c r="E38"/>
      <c r="F38" s="1" t="s">
        <v>71</v>
      </c>
      <c r="G38" s="1">
        <v>565</v>
      </c>
      <c r="H38" s="2">
        <v>1</v>
      </c>
      <c r="J38" s="1" t="s">
        <v>70</v>
      </c>
      <c r="K38" s="1" t="s">
        <v>19</v>
      </c>
      <c r="L38" s="2">
        <v>1</v>
      </c>
      <c r="M38" s="2" t="s">
        <v>5</v>
      </c>
    </row>
    <row r="39" spans="1:13" x14ac:dyDescent="0.2">
      <c r="A39" s="1" t="s">
        <v>72</v>
      </c>
      <c r="B39" s="1">
        <v>0</v>
      </c>
      <c r="C39" s="2">
        <v>1</v>
      </c>
      <c r="D39" s="2" t="s">
        <v>5</v>
      </c>
      <c r="E39"/>
      <c r="F39" s="1" t="s">
        <v>73</v>
      </c>
      <c r="G39" s="1">
        <v>572</v>
      </c>
      <c r="H39" s="2">
        <v>1</v>
      </c>
      <c r="J39" s="1" t="s">
        <v>72</v>
      </c>
      <c r="K39" s="1" t="s">
        <v>19</v>
      </c>
      <c r="L39" s="2">
        <v>1</v>
      </c>
      <c r="M39" s="2" t="s">
        <v>5</v>
      </c>
    </row>
    <row r="40" spans="1:13" x14ac:dyDescent="0.2">
      <c r="A40" s="1" t="s">
        <v>74</v>
      </c>
      <c r="B40" s="1">
        <v>0</v>
      </c>
      <c r="C40" s="2">
        <v>1</v>
      </c>
      <c r="D40" s="2" t="s">
        <v>5</v>
      </c>
      <c r="E40"/>
      <c r="F40" s="1" t="s">
        <v>13</v>
      </c>
      <c r="G40" s="1">
        <v>432</v>
      </c>
      <c r="H40" s="2">
        <v>1</v>
      </c>
      <c r="J40" s="1" t="s">
        <v>74</v>
      </c>
      <c r="K40" s="1" t="s">
        <v>19</v>
      </c>
      <c r="L40" s="2">
        <v>1</v>
      </c>
      <c r="M40" s="2" t="s">
        <v>5</v>
      </c>
    </row>
    <row r="41" spans="1:13" x14ac:dyDescent="0.2">
      <c r="A41" s="1" t="s">
        <v>75</v>
      </c>
      <c r="B41" s="1">
        <v>0</v>
      </c>
      <c r="C41" s="2">
        <v>1</v>
      </c>
      <c r="D41" s="2" t="s">
        <v>5</v>
      </c>
      <c r="E41"/>
      <c r="F41" s="1" t="s">
        <v>15</v>
      </c>
      <c r="G41" s="1">
        <v>482</v>
      </c>
      <c r="H41" s="2">
        <v>1</v>
      </c>
      <c r="J41" s="1" t="s">
        <v>75</v>
      </c>
      <c r="K41" s="1" t="s">
        <v>19</v>
      </c>
      <c r="L41" s="2">
        <v>1</v>
      </c>
      <c r="M41" s="2" t="s">
        <v>5</v>
      </c>
    </row>
    <row r="42" spans="1:13" x14ac:dyDescent="0.2">
      <c r="A42" s="1" t="s">
        <v>76</v>
      </c>
      <c r="B42" s="1">
        <v>433</v>
      </c>
      <c r="C42" s="2">
        <v>1</v>
      </c>
      <c r="D42" s="2" t="s">
        <v>5</v>
      </c>
      <c r="E42"/>
      <c r="F42" s="1" t="s">
        <v>17</v>
      </c>
      <c r="G42" s="1" t="s">
        <v>19</v>
      </c>
      <c r="H42" s="2">
        <v>1</v>
      </c>
      <c r="J42" s="1" t="s">
        <v>76</v>
      </c>
      <c r="K42" s="1">
        <v>433</v>
      </c>
      <c r="L42" s="2">
        <v>1</v>
      </c>
      <c r="M42" s="2" t="s">
        <v>5</v>
      </c>
    </row>
    <row r="43" spans="1:13" x14ac:dyDescent="0.2">
      <c r="A43" s="1" t="s">
        <v>77</v>
      </c>
      <c r="B43" s="1">
        <v>543</v>
      </c>
      <c r="C43" s="2">
        <v>1</v>
      </c>
      <c r="D43" s="2" t="s">
        <v>5</v>
      </c>
      <c r="E43"/>
      <c r="F43" s="1" t="s">
        <v>20</v>
      </c>
      <c r="G43" s="1" t="s">
        <v>19</v>
      </c>
      <c r="H43" s="2">
        <v>1</v>
      </c>
      <c r="J43" s="1" t="s">
        <v>77</v>
      </c>
      <c r="K43" s="1">
        <v>543</v>
      </c>
      <c r="L43" s="2">
        <v>1</v>
      </c>
      <c r="M43" s="2" t="s">
        <v>5</v>
      </c>
    </row>
    <row r="44" spans="1:13" x14ac:dyDescent="0.2">
      <c r="A44" s="1" t="s">
        <v>78</v>
      </c>
      <c r="B44" s="1">
        <v>659</v>
      </c>
      <c r="C44" s="2">
        <v>1</v>
      </c>
      <c r="D44" s="2" t="s">
        <v>5</v>
      </c>
      <c r="E44"/>
      <c r="F44" s="1" t="s">
        <v>22</v>
      </c>
      <c r="G44" s="1">
        <v>464</v>
      </c>
      <c r="H44" s="2">
        <v>1</v>
      </c>
      <c r="I44" s="1"/>
      <c r="J44" s="1" t="s">
        <v>78</v>
      </c>
      <c r="K44" s="1">
        <v>659</v>
      </c>
      <c r="L44" s="2">
        <v>1</v>
      </c>
      <c r="M44" s="2" t="s">
        <v>5</v>
      </c>
    </row>
    <row r="45" spans="1:13" x14ac:dyDescent="0.2">
      <c r="A45" s="1" t="s">
        <v>79</v>
      </c>
      <c r="B45" s="1">
        <v>675</v>
      </c>
      <c r="C45" s="2">
        <v>1</v>
      </c>
      <c r="D45" s="2" t="s">
        <v>5</v>
      </c>
      <c r="E45"/>
      <c r="F45" s="1" t="s">
        <v>24</v>
      </c>
      <c r="G45" s="1">
        <v>463</v>
      </c>
      <c r="H45" s="2">
        <v>1</v>
      </c>
      <c r="J45" s="1" t="s">
        <v>79</v>
      </c>
      <c r="K45" s="1">
        <v>675</v>
      </c>
      <c r="L45" s="2">
        <v>1</v>
      </c>
      <c r="M45" s="2" t="s">
        <v>5</v>
      </c>
    </row>
    <row r="46" spans="1:13" x14ac:dyDescent="0.2">
      <c r="A46" s="1" t="s">
        <v>80</v>
      </c>
      <c r="B46" s="1">
        <v>599</v>
      </c>
      <c r="C46" s="2">
        <v>1</v>
      </c>
      <c r="D46" s="2" t="s">
        <v>5</v>
      </c>
      <c r="E46"/>
      <c r="F46" s="1" t="s">
        <v>26</v>
      </c>
      <c r="G46" s="1">
        <v>491</v>
      </c>
      <c r="H46" s="2">
        <v>1</v>
      </c>
      <c r="J46" s="1" t="s">
        <v>80</v>
      </c>
      <c r="K46" s="1">
        <v>599</v>
      </c>
      <c r="L46" s="2">
        <v>1</v>
      </c>
      <c r="M46" s="2" t="s">
        <v>5</v>
      </c>
    </row>
    <row r="47" spans="1:13" x14ac:dyDescent="0.2">
      <c r="A47" s="1" t="s">
        <v>81</v>
      </c>
      <c r="B47" s="1">
        <v>1001</v>
      </c>
      <c r="C47" s="2">
        <v>1</v>
      </c>
      <c r="D47" s="2" t="s">
        <v>5</v>
      </c>
      <c r="E47"/>
      <c r="F47" s="1" t="s">
        <v>82</v>
      </c>
      <c r="G47" s="1">
        <v>647</v>
      </c>
      <c r="H47" s="2">
        <v>1</v>
      </c>
      <c r="J47" s="1" t="s">
        <v>81</v>
      </c>
      <c r="K47" s="1">
        <v>1001</v>
      </c>
      <c r="L47" s="2">
        <v>1</v>
      </c>
      <c r="M47" s="2" t="s">
        <v>5</v>
      </c>
    </row>
    <row r="48" spans="1:13" x14ac:dyDescent="0.2">
      <c r="A48" s="1" t="s">
        <v>83</v>
      </c>
      <c r="B48" s="1">
        <v>701</v>
      </c>
      <c r="C48" s="2">
        <v>1</v>
      </c>
      <c r="D48" s="2" t="s">
        <v>5</v>
      </c>
      <c r="E48"/>
      <c r="F48" s="1" t="s">
        <v>84</v>
      </c>
      <c r="G48" s="1">
        <v>517</v>
      </c>
      <c r="H48" s="2">
        <v>1</v>
      </c>
      <c r="J48" s="1" t="s">
        <v>83</v>
      </c>
      <c r="K48" s="1">
        <v>701</v>
      </c>
      <c r="L48" s="2">
        <v>1</v>
      </c>
      <c r="M48" s="2" t="s">
        <v>5</v>
      </c>
    </row>
    <row r="49" spans="1:13" x14ac:dyDescent="0.2">
      <c r="A49" s="1" t="s">
        <v>85</v>
      </c>
      <c r="B49" s="1">
        <v>1001</v>
      </c>
      <c r="C49" s="2">
        <v>1</v>
      </c>
      <c r="D49" s="2" t="s">
        <v>5</v>
      </c>
      <c r="E49"/>
      <c r="F49" s="1" t="s">
        <v>28</v>
      </c>
      <c r="G49" s="1">
        <v>503</v>
      </c>
      <c r="H49" s="2">
        <v>1</v>
      </c>
      <c r="J49" s="1" t="s">
        <v>85</v>
      </c>
      <c r="K49" s="1">
        <v>1001</v>
      </c>
      <c r="L49" s="2">
        <v>1</v>
      </c>
      <c r="M49" s="2" t="s">
        <v>5</v>
      </c>
    </row>
    <row r="50" spans="1:13" x14ac:dyDescent="0.2">
      <c r="A50" s="1" t="s">
        <v>86</v>
      </c>
      <c r="B50" s="1">
        <v>595</v>
      </c>
      <c r="C50" s="2">
        <v>1</v>
      </c>
      <c r="D50" s="2" t="s">
        <v>5</v>
      </c>
      <c r="E50"/>
      <c r="F50" s="1" t="s">
        <v>30</v>
      </c>
      <c r="G50" s="1">
        <v>457</v>
      </c>
      <c r="H50" s="2">
        <v>1</v>
      </c>
      <c r="J50" s="1" t="s">
        <v>86</v>
      </c>
      <c r="K50" s="1">
        <v>595</v>
      </c>
      <c r="L50" s="2">
        <v>1</v>
      </c>
      <c r="M50" s="2" t="s">
        <v>5</v>
      </c>
    </row>
    <row r="51" spans="1:13" x14ac:dyDescent="0.2">
      <c r="A51" s="1" t="s">
        <v>87</v>
      </c>
      <c r="B51" s="1">
        <v>884</v>
      </c>
      <c r="C51" s="2">
        <v>1</v>
      </c>
      <c r="D51" s="2" t="s">
        <v>5</v>
      </c>
      <c r="E51"/>
      <c r="F51" s="1" t="s">
        <v>32</v>
      </c>
      <c r="G51" s="1">
        <v>464</v>
      </c>
      <c r="H51" s="2">
        <v>1</v>
      </c>
      <c r="J51" s="1" t="s">
        <v>87</v>
      </c>
      <c r="K51" s="1">
        <v>884</v>
      </c>
      <c r="L51" s="2">
        <v>1</v>
      </c>
      <c r="M51" s="2" t="s">
        <v>5</v>
      </c>
    </row>
    <row r="52" spans="1:13" x14ac:dyDescent="0.2">
      <c r="A52" s="1" t="s">
        <v>88</v>
      </c>
      <c r="B52" s="1">
        <v>625</v>
      </c>
      <c r="C52" s="2">
        <v>1</v>
      </c>
      <c r="D52" s="2" t="s">
        <v>5</v>
      </c>
      <c r="E52"/>
      <c r="F52" s="1" t="s">
        <v>34</v>
      </c>
      <c r="G52" s="1">
        <v>440</v>
      </c>
      <c r="H52" s="2">
        <v>1</v>
      </c>
      <c r="J52" s="1" t="s">
        <v>88</v>
      </c>
      <c r="K52" s="1">
        <v>625</v>
      </c>
      <c r="L52" s="2">
        <v>1</v>
      </c>
      <c r="M52" s="2" t="s">
        <v>5</v>
      </c>
    </row>
    <row r="53" spans="1:13" x14ac:dyDescent="0.2">
      <c r="A53" s="1" t="s">
        <v>89</v>
      </c>
      <c r="B53" s="1">
        <v>543</v>
      </c>
      <c r="C53" s="2">
        <v>1</v>
      </c>
      <c r="D53" s="2" t="s">
        <v>5</v>
      </c>
      <c r="E53"/>
      <c r="F53" s="1" t="s">
        <v>36</v>
      </c>
      <c r="G53" s="1">
        <v>456</v>
      </c>
      <c r="H53" s="2">
        <v>1</v>
      </c>
      <c r="J53" s="1" t="s">
        <v>89</v>
      </c>
      <c r="K53" s="1">
        <v>543</v>
      </c>
      <c r="L53" s="2">
        <v>1</v>
      </c>
      <c r="M53" s="2" t="s">
        <v>5</v>
      </c>
    </row>
    <row r="54" spans="1:13" x14ac:dyDescent="0.2">
      <c r="A54" s="1" t="s">
        <v>90</v>
      </c>
      <c r="B54" s="1">
        <v>692</v>
      </c>
      <c r="C54" s="2">
        <v>1</v>
      </c>
      <c r="D54" s="2" t="s">
        <v>5</v>
      </c>
      <c r="E54"/>
      <c r="F54" s="1" t="s">
        <v>38</v>
      </c>
      <c r="G54" s="1">
        <v>438</v>
      </c>
      <c r="H54" s="2">
        <v>1</v>
      </c>
      <c r="J54" s="1" t="s">
        <v>90</v>
      </c>
      <c r="K54" s="1">
        <v>692</v>
      </c>
      <c r="L54" s="2">
        <v>1</v>
      </c>
      <c r="M54" s="2" t="s">
        <v>5</v>
      </c>
    </row>
    <row r="55" spans="1:13" x14ac:dyDescent="0.2">
      <c r="A55" s="1" t="s">
        <v>91</v>
      </c>
      <c r="B55" s="1">
        <v>678</v>
      </c>
      <c r="C55" s="2">
        <v>1</v>
      </c>
      <c r="D55" s="2" t="s">
        <v>5</v>
      </c>
      <c r="E55"/>
      <c r="F55" s="1" t="s">
        <v>40</v>
      </c>
      <c r="G55" s="1">
        <v>393</v>
      </c>
      <c r="H55" s="2">
        <v>1</v>
      </c>
      <c r="J55" s="1" t="s">
        <v>91</v>
      </c>
      <c r="K55" s="1">
        <v>678</v>
      </c>
      <c r="L55" s="2">
        <v>1</v>
      </c>
      <c r="M55" s="2" t="s">
        <v>5</v>
      </c>
    </row>
    <row r="56" spans="1:13" x14ac:dyDescent="0.2">
      <c r="A56" s="1" t="s">
        <v>92</v>
      </c>
      <c r="B56" s="1">
        <v>585</v>
      </c>
      <c r="C56" s="2">
        <v>1</v>
      </c>
      <c r="D56" s="2" t="s">
        <v>5</v>
      </c>
      <c r="E56"/>
      <c r="F56" s="1" t="s">
        <v>42</v>
      </c>
      <c r="G56" s="1" t="s">
        <v>19</v>
      </c>
      <c r="H56" s="2">
        <v>1</v>
      </c>
      <c r="J56" s="1" t="s">
        <v>92</v>
      </c>
      <c r="K56" s="1">
        <v>585</v>
      </c>
      <c r="L56" s="2">
        <v>1</v>
      </c>
      <c r="M56" s="2" t="s">
        <v>5</v>
      </c>
    </row>
    <row r="57" spans="1:13" x14ac:dyDescent="0.2">
      <c r="A57" s="1" t="s">
        <v>93</v>
      </c>
      <c r="B57" s="1">
        <v>633</v>
      </c>
      <c r="C57" s="2">
        <v>1</v>
      </c>
      <c r="D57" s="2" t="s">
        <v>5</v>
      </c>
      <c r="E57"/>
      <c r="F57" s="1" t="s">
        <v>44</v>
      </c>
      <c r="G57" s="1">
        <v>356</v>
      </c>
      <c r="H57" s="2">
        <v>1</v>
      </c>
      <c r="J57" s="1" t="s">
        <v>93</v>
      </c>
      <c r="K57" s="1">
        <v>633</v>
      </c>
      <c r="L57" s="2">
        <v>1</v>
      </c>
      <c r="M57" s="2" t="s">
        <v>5</v>
      </c>
    </row>
    <row r="58" spans="1:13" x14ac:dyDescent="0.2">
      <c r="A58" s="1" t="s">
        <v>94</v>
      </c>
      <c r="B58" s="1">
        <v>719</v>
      </c>
      <c r="C58" s="2">
        <v>1</v>
      </c>
      <c r="D58" s="2" t="s">
        <v>5</v>
      </c>
      <c r="E58"/>
      <c r="F58" s="1" t="s">
        <v>46</v>
      </c>
      <c r="G58" s="1" t="s">
        <v>19</v>
      </c>
      <c r="H58" s="2">
        <v>1</v>
      </c>
      <c r="J58" s="1" t="s">
        <v>94</v>
      </c>
      <c r="K58" s="1">
        <v>719</v>
      </c>
      <c r="L58" s="2">
        <v>1</v>
      </c>
      <c r="M58" s="2" t="s">
        <v>5</v>
      </c>
    </row>
    <row r="59" spans="1:13" x14ac:dyDescent="0.2">
      <c r="A59" s="1" t="s">
        <v>95</v>
      </c>
      <c r="B59" s="1">
        <v>585</v>
      </c>
      <c r="C59" s="2">
        <v>1</v>
      </c>
      <c r="D59" s="2" t="s">
        <v>5</v>
      </c>
      <c r="E59"/>
      <c r="F59" s="1" t="s">
        <v>48</v>
      </c>
      <c r="G59" s="1">
        <v>368</v>
      </c>
      <c r="H59" s="2">
        <v>1</v>
      </c>
      <c r="J59" s="1" t="s">
        <v>95</v>
      </c>
      <c r="K59" s="1">
        <v>585</v>
      </c>
      <c r="L59" s="2">
        <v>1</v>
      </c>
      <c r="M59" s="2" t="s">
        <v>5</v>
      </c>
    </row>
    <row r="60" spans="1:13" x14ac:dyDescent="0.2">
      <c r="A60" s="1" t="s">
        <v>96</v>
      </c>
      <c r="B60" s="1">
        <v>838</v>
      </c>
      <c r="C60" s="2">
        <v>1</v>
      </c>
      <c r="D60" s="2" t="s">
        <v>5</v>
      </c>
      <c r="E60"/>
      <c r="F60" s="1" t="s">
        <v>50</v>
      </c>
      <c r="G60" s="1">
        <v>329</v>
      </c>
      <c r="H60" s="2">
        <v>1</v>
      </c>
      <c r="J60" s="1" t="s">
        <v>96</v>
      </c>
      <c r="K60" s="1">
        <v>838</v>
      </c>
      <c r="L60" s="2">
        <v>1</v>
      </c>
      <c r="M60" s="2" t="s">
        <v>5</v>
      </c>
    </row>
    <row r="61" spans="1:13" x14ac:dyDescent="0.2">
      <c r="A61" s="1" t="s">
        <v>97</v>
      </c>
      <c r="B61" s="1">
        <v>664</v>
      </c>
      <c r="C61" s="2">
        <v>1</v>
      </c>
      <c r="D61" s="2" t="s">
        <v>5</v>
      </c>
      <c r="E61"/>
      <c r="F61" s="1" t="s">
        <v>52</v>
      </c>
      <c r="G61" s="1">
        <v>279</v>
      </c>
      <c r="H61" s="2">
        <v>1</v>
      </c>
      <c r="J61" s="1" t="s">
        <v>97</v>
      </c>
      <c r="K61" s="1">
        <v>664</v>
      </c>
      <c r="L61" s="2">
        <v>1</v>
      </c>
      <c r="M61" s="2" t="s">
        <v>5</v>
      </c>
    </row>
    <row r="62" spans="1:13" x14ac:dyDescent="0.2">
      <c r="A62" s="1" t="s">
        <v>98</v>
      </c>
      <c r="B62" s="1">
        <v>733</v>
      </c>
      <c r="C62" s="2">
        <v>1</v>
      </c>
      <c r="D62" s="2" t="s">
        <v>5</v>
      </c>
      <c r="E62"/>
      <c r="F62" s="1" t="s">
        <v>54</v>
      </c>
      <c r="G62" s="1">
        <v>525</v>
      </c>
      <c r="H62" s="2">
        <v>1</v>
      </c>
      <c r="J62" s="1" t="s">
        <v>98</v>
      </c>
      <c r="K62" s="1">
        <v>733</v>
      </c>
      <c r="L62" s="2">
        <v>1</v>
      </c>
      <c r="M62" s="2" t="s">
        <v>5</v>
      </c>
    </row>
    <row r="63" spans="1:13" x14ac:dyDescent="0.2">
      <c r="A63" s="1" t="s">
        <v>99</v>
      </c>
      <c r="B63" s="1">
        <v>1001</v>
      </c>
      <c r="C63" s="2">
        <v>1</v>
      </c>
      <c r="D63" s="2" t="s">
        <v>5</v>
      </c>
      <c r="E63"/>
      <c r="F63" s="1" t="s">
        <v>56</v>
      </c>
      <c r="G63" s="1">
        <v>335</v>
      </c>
      <c r="H63" s="2">
        <v>1</v>
      </c>
      <c r="J63" s="1" t="s">
        <v>99</v>
      </c>
      <c r="K63" s="1">
        <v>1001</v>
      </c>
      <c r="L63" s="2">
        <v>1</v>
      </c>
      <c r="M63" s="2" t="s">
        <v>5</v>
      </c>
    </row>
    <row r="64" spans="1:13" x14ac:dyDescent="0.2">
      <c r="A64" s="1" t="s">
        <v>100</v>
      </c>
      <c r="B64" s="1">
        <v>725</v>
      </c>
      <c r="C64" s="2">
        <v>1</v>
      </c>
      <c r="D64" s="2" t="s">
        <v>5</v>
      </c>
      <c r="E64"/>
      <c r="F64" s="1" t="s">
        <v>58</v>
      </c>
      <c r="G64" s="1">
        <v>450</v>
      </c>
      <c r="H64" s="2">
        <v>1</v>
      </c>
      <c r="J64" s="1" t="s">
        <v>100</v>
      </c>
      <c r="K64" s="1">
        <v>725</v>
      </c>
      <c r="L64" s="2">
        <v>1</v>
      </c>
      <c r="M64" s="2" t="s">
        <v>5</v>
      </c>
    </row>
    <row r="65" spans="1:13" x14ac:dyDescent="0.2">
      <c r="A65" s="1" t="s">
        <v>101</v>
      </c>
      <c r="B65" s="1">
        <v>712</v>
      </c>
      <c r="C65" s="2">
        <v>1</v>
      </c>
      <c r="D65" s="2" t="s">
        <v>5</v>
      </c>
      <c r="E65"/>
      <c r="F65" s="1" t="s">
        <v>60</v>
      </c>
      <c r="G65" s="1">
        <v>443</v>
      </c>
      <c r="H65" s="2">
        <v>1</v>
      </c>
      <c r="J65" s="1" t="s">
        <v>101</v>
      </c>
      <c r="K65" s="1">
        <v>712</v>
      </c>
      <c r="L65" s="2">
        <v>1</v>
      </c>
      <c r="M65" s="2" t="s">
        <v>5</v>
      </c>
    </row>
    <row r="66" spans="1:13" x14ac:dyDescent="0.2">
      <c r="A66" s="1" t="s">
        <v>102</v>
      </c>
      <c r="B66" s="1">
        <v>808</v>
      </c>
      <c r="C66" s="2">
        <v>1</v>
      </c>
      <c r="D66" s="2" t="s">
        <v>5</v>
      </c>
      <c r="E66"/>
      <c r="F66" s="1" t="s">
        <v>62</v>
      </c>
      <c r="G66" s="1" t="s">
        <v>19</v>
      </c>
      <c r="H66" s="2">
        <v>1</v>
      </c>
      <c r="J66" s="1" t="s">
        <v>102</v>
      </c>
      <c r="K66" s="1">
        <v>808</v>
      </c>
      <c r="L66" s="2">
        <v>1</v>
      </c>
      <c r="M66" s="2" t="s">
        <v>5</v>
      </c>
    </row>
    <row r="67" spans="1:13" x14ac:dyDescent="0.2">
      <c r="A67" s="1" t="s">
        <v>103</v>
      </c>
      <c r="B67" s="1">
        <v>852</v>
      </c>
      <c r="C67" s="2">
        <v>1</v>
      </c>
      <c r="D67" s="2" t="s">
        <v>5</v>
      </c>
      <c r="E67"/>
      <c r="F67" s="1" t="s">
        <v>64</v>
      </c>
      <c r="G67" s="1">
        <v>464</v>
      </c>
      <c r="H67" s="2">
        <v>1</v>
      </c>
      <c r="J67" s="1" t="s">
        <v>103</v>
      </c>
      <c r="K67" s="1">
        <v>852</v>
      </c>
      <c r="L67" s="2">
        <v>1</v>
      </c>
      <c r="M67" s="2" t="s">
        <v>5</v>
      </c>
    </row>
    <row r="68" spans="1:13" x14ac:dyDescent="0.2">
      <c r="A68" s="1" t="s">
        <v>104</v>
      </c>
      <c r="B68" s="1">
        <v>765</v>
      </c>
      <c r="C68" s="2">
        <v>1</v>
      </c>
      <c r="D68" s="2" t="s">
        <v>5</v>
      </c>
      <c r="E68"/>
      <c r="F68" s="1" t="s">
        <v>66</v>
      </c>
      <c r="G68" s="1">
        <v>522</v>
      </c>
      <c r="H68" s="2">
        <v>1</v>
      </c>
      <c r="J68" s="1" t="s">
        <v>104</v>
      </c>
      <c r="K68" s="1">
        <v>765</v>
      </c>
      <c r="L68" s="2">
        <v>1</v>
      </c>
      <c r="M68" s="2" t="s">
        <v>5</v>
      </c>
    </row>
    <row r="69" spans="1:13" x14ac:dyDescent="0.2">
      <c r="A69" s="1" t="s">
        <v>105</v>
      </c>
      <c r="B69" s="1">
        <v>1001</v>
      </c>
      <c r="C69" s="2">
        <v>1</v>
      </c>
      <c r="D69" s="2" t="s">
        <v>5</v>
      </c>
      <c r="E69"/>
      <c r="F69" s="1" t="s">
        <v>68</v>
      </c>
      <c r="G69" s="1">
        <v>564</v>
      </c>
      <c r="H69" s="2">
        <v>1</v>
      </c>
      <c r="J69" s="1" t="s">
        <v>105</v>
      </c>
      <c r="K69" s="1">
        <v>1001</v>
      </c>
      <c r="L69" s="2">
        <v>1</v>
      </c>
      <c r="M69" s="2" t="s">
        <v>5</v>
      </c>
    </row>
    <row r="70" spans="1:13" x14ac:dyDescent="0.2">
      <c r="A70" s="1" t="s">
        <v>106</v>
      </c>
      <c r="B70" s="1">
        <v>788</v>
      </c>
      <c r="C70" s="2">
        <v>1</v>
      </c>
      <c r="D70" s="2" t="s">
        <v>5</v>
      </c>
      <c r="E70"/>
      <c r="F70" s="1" t="s">
        <v>70</v>
      </c>
      <c r="G70" s="1" t="s">
        <v>19</v>
      </c>
      <c r="H70" s="2">
        <v>1</v>
      </c>
      <c r="J70" s="1" t="s">
        <v>106</v>
      </c>
      <c r="K70" s="1">
        <v>788</v>
      </c>
      <c r="L70" s="2">
        <v>1</v>
      </c>
      <c r="M70" s="2" t="s">
        <v>5</v>
      </c>
    </row>
    <row r="71" spans="1:13" x14ac:dyDescent="0.2">
      <c r="A71" s="1" t="s">
        <v>107</v>
      </c>
      <c r="B71" s="1">
        <v>744</v>
      </c>
      <c r="C71" s="2">
        <v>2</v>
      </c>
      <c r="D71" s="2" t="s">
        <v>5</v>
      </c>
      <c r="E71"/>
      <c r="F71" s="1" t="s">
        <v>72</v>
      </c>
      <c r="G71" s="1" t="s">
        <v>19</v>
      </c>
      <c r="H71" s="2">
        <v>1</v>
      </c>
      <c r="J71" s="1" t="s">
        <v>107</v>
      </c>
      <c r="K71" s="1">
        <v>744</v>
      </c>
      <c r="L71" s="2">
        <v>2</v>
      </c>
      <c r="M71" s="2" t="s">
        <v>5</v>
      </c>
    </row>
    <row r="72" spans="1:13" x14ac:dyDescent="0.2">
      <c r="A72" s="1" t="s">
        <v>108</v>
      </c>
      <c r="B72" s="1">
        <v>607</v>
      </c>
      <c r="C72" s="2">
        <v>2</v>
      </c>
      <c r="D72" s="2" t="s">
        <v>5</v>
      </c>
      <c r="E72"/>
      <c r="F72" s="1" t="s">
        <v>74</v>
      </c>
      <c r="G72" s="1" t="s">
        <v>19</v>
      </c>
      <c r="H72" s="2">
        <v>1</v>
      </c>
      <c r="J72" s="1" t="s">
        <v>108</v>
      </c>
      <c r="K72" s="1">
        <v>607</v>
      </c>
      <c r="L72" s="2">
        <v>2</v>
      </c>
      <c r="M72" s="2" t="s">
        <v>5</v>
      </c>
    </row>
    <row r="73" spans="1:13" x14ac:dyDescent="0.2">
      <c r="A73" s="1" t="s">
        <v>109</v>
      </c>
      <c r="B73" s="1">
        <v>609</v>
      </c>
      <c r="C73" s="2">
        <v>2</v>
      </c>
      <c r="D73" s="2" t="s">
        <v>5</v>
      </c>
      <c r="E73"/>
      <c r="F73" s="1" t="s">
        <v>75</v>
      </c>
      <c r="G73" s="1" t="s">
        <v>19</v>
      </c>
      <c r="H73" s="2">
        <v>1</v>
      </c>
      <c r="J73" s="1" t="s">
        <v>109</v>
      </c>
      <c r="K73" s="1">
        <v>609</v>
      </c>
      <c r="L73" s="2">
        <v>2</v>
      </c>
      <c r="M73" s="2" t="s">
        <v>5</v>
      </c>
    </row>
    <row r="74" spans="1:13" x14ac:dyDescent="0.2">
      <c r="A74" s="1" t="s">
        <v>110</v>
      </c>
      <c r="B74" s="1">
        <v>660</v>
      </c>
      <c r="C74" s="2">
        <v>2</v>
      </c>
      <c r="D74" s="2" t="s">
        <v>5</v>
      </c>
      <c r="E74"/>
      <c r="F74" s="1" t="s">
        <v>76</v>
      </c>
      <c r="G74" s="1">
        <v>433</v>
      </c>
      <c r="H74" s="2">
        <v>1</v>
      </c>
      <c r="J74" s="1" t="s">
        <v>110</v>
      </c>
      <c r="K74" s="1">
        <v>660</v>
      </c>
      <c r="L74" s="2">
        <v>2</v>
      </c>
      <c r="M74" s="2" t="s">
        <v>5</v>
      </c>
    </row>
    <row r="75" spans="1:13" x14ac:dyDescent="0.2">
      <c r="A75" s="1" t="s">
        <v>111</v>
      </c>
      <c r="B75" s="1">
        <v>731</v>
      </c>
      <c r="C75" s="2">
        <v>2</v>
      </c>
      <c r="D75" s="2" t="s">
        <v>5</v>
      </c>
      <c r="E75"/>
      <c r="F75" s="1" t="s">
        <v>77</v>
      </c>
      <c r="G75" s="1">
        <v>543</v>
      </c>
      <c r="H75" s="2">
        <v>1</v>
      </c>
      <c r="J75" s="1" t="s">
        <v>111</v>
      </c>
      <c r="K75" s="1">
        <v>731</v>
      </c>
      <c r="L75" s="2">
        <v>2</v>
      </c>
      <c r="M75" s="2" t="s">
        <v>5</v>
      </c>
    </row>
    <row r="76" spans="1:13" x14ac:dyDescent="0.2">
      <c r="A76" s="1" t="s">
        <v>112</v>
      </c>
      <c r="B76" s="1">
        <v>871</v>
      </c>
      <c r="C76" s="2">
        <v>2</v>
      </c>
      <c r="D76" s="2" t="s">
        <v>5</v>
      </c>
      <c r="E76"/>
      <c r="F76" s="1" t="s">
        <v>78</v>
      </c>
      <c r="G76" s="1">
        <v>659</v>
      </c>
      <c r="H76" s="2">
        <v>1</v>
      </c>
      <c r="J76" s="1" t="s">
        <v>112</v>
      </c>
      <c r="K76" s="1">
        <v>871</v>
      </c>
      <c r="L76" s="2">
        <v>2</v>
      </c>
      <c r="M76" s="2" t="s">
        <v>5</v>
      </c>
    </row>
    <row r="77" spans="1:13" x14ac:dyDescent="0.2">
      <c r="A77" s="1" t="s">
        <v>113</v>
      </c>
      <c r="B77" s="1">
        <v>896</v>
      </c>
      <c r="C77" s="2">
        <v>2</v>
      </c>
      <c r="D77" s="2" t="s">
        <v>5</v>
      </c>
      <c r="E77"/>
      <c r="F77" s="1" t="s">
        <v>79</v>
      </c>
      <c r="G77" s="1">
        <v>675</v>
      </c>
      <c r="H77" s="2">
        <v>1</v>
      </c>
      <c r="J77" s="1" t="s">
        <v>113</v>
      </c>
      <c r="K77" s="1">
        <v>896</v>
      </c>
      <c r="L77" s="2">
        <v>2</v>
      </c>
      <c r="M77" s="2" t="s">
        <v>5</v>
      </c>
    </row>
    <row r="78" spans="1:13" x14ac:dyDescent="0.2">
      <c r="A78" s="1" t="s">
        <v>114</v>
      </c>
      <c r="B78" s="1">
        <v>1001</v>
      </c>
      <c r="C78" s="2">
        <v>2</v>
      </c>
      <c r="D78" s="2" t="s">
        <v>5</v>
      </c>
      <c r="F78" s="1" t="s">
        <v>80</v>
      </c>
      <c r="G78" s="1">
        <v>599</v>
      </c>
      <c r="H78" s="2">
        <v>1</v>
      </c>
      <c r="J78" s="1" t="s">
        <v>114</v>
      </c>
      <c r="K78" s="1">
        <v>1001</v>
      </c>
      <c r="L78" s="2">
        <v>2</v>
      </c>
      <c r="M78" s="2" t="s">
        <v>5</v>
      </c>
    </row>
    <row r="79" spans="1:13" x14ac:dyDescent="0.2">
      <c r="A79" s="1" t="s">
        <v>115</v>
      </c>
      <c r="B79" s="1">
        <v>968</v>
      </c>
      <c r="C79" s="2">
        <v>2</v>
      </c>
      <c r="D79" s="2" t="s">
        <v>5</v>
      </c>
      <c r="F79" s="1" t="s">
        <v>81</v>
      </c>
      <c r="G79" s="1">
        <v>1001</v>
      </c>
      <c r="H79" s="2">
        <v>1</v>
      </c>
      <c r="J79" s="1" t="s">
        <v>115</v>
      </c>
      <c r="K79" s="1">
        <v>968</v>
      </c>
      <c r="L79" s="2">
        <v>2</v>
      </c>
      <c r="M79" s="2" t="s">
        <v>5</v>
      </c>
    </row>
    <row r="80" spans="1:13" x14ac:dyDescent="0.2">
      <c r="A80" s="1" t="s">
        <v>116</v>
      </c>
      <c r="B80" s="1">
        <v>1001</v>
      </c>
      <c r="C80" s="2">
        <v>2</v>
      </c>
      <c r="D80" s="2" t="s">
        <v>5</v>
      </c>
      <c r="F80" s="1" t="s">
        <v>83</v>
      </c>
      <c r="G80" s="1">
        <v>701</v>
      </c>
      <c r="H80" s="2">
        <v>1</v>
      </c>
      <c r="J80" s="1" t="s">
        <v>116</v>
      </c>
      <c r="K80" s="1">
        <v>1001</v>
      </c>
      <c r="L80" s="2">
        <v>2</v>
      </c>
      <c r="M80" s="2" t="s">
        <v>5</v>
      </c>
    </row>
    <row r="81" spans="1:13" x14ac:dyDescent="0.2">
      <c r="A81" s="1" t="s">
        <v>117</v>
      </c>
      <c r="B81" s="1">
        <v>1001</v>
      </c>
      <c r="C81" s="2">
        <v>2</v>
      </c>
      <c r="D81" s="2" t="s">
        <v>5</v>
      </c>
      <c r="F81" s="1" t="s">
        <v>85</v>
      </c>
      <c r="G81" s="1">
        <v>1001</v>
      </c>
      <c r="H81" s="2">
        <v>1</v>
      </c>
      <c r="J81" s="1" t="s">
        <v>117</v>
      </c>
      <c r="K81" s="1">
        <v>1001</v>
      </c>
      <c r="L81" s="2">
        <v>2</v>
      </c>
      <c r="M81" s="2" t="s">
        <v>5</v>
      </c>
    </row>
    <row r="82" spans="1:13" x14ac:dyDescent="0.2">
      <c r="A82" s="1" t="s">
        <v>118</v>
      </c>
      <c r="B82" s="1">
        <v>1001</v>
      </c>
      <c r="C82" s="2">
        <v>2</v>
      </c>
      <c r="D82" s="2" t="s">
        <v>5</v>
      </c>
      <c r="F82" s="1" t="s">
        <v>86</v>
      </c>
      <c r="G82" s="1">
        <v>595</v>
      </c>
      <c r="H82" s="2">
        <v>1</v>
      </c>
      <c r="J82" s="1" t="s">
        <v>118</v>
      </c>
      <c r="K82" s="1">
        <v>1001</v>
      </c>
      <c r="L82" s="2">
        <v>2</v>
      </c>
      <c r="M82" s="2" t="s">
        <v>5</v>
      </c>
    </row>
    <row r="83" spans="1:13" x14ac:dyDescent="0.2">
      <c r="A83" s="1" t="s">
        <v>119</v>
      </c>
      <c r="B83" s="1">
        <v>1001</v>
      </c>
      <c r="C83" s="2">
        <v>2</v>
      </c>
      <c r="D83" s="2" t="s">
        <v>5</v>
      </c>
      <c r="F83" s="1" t="s">
        <v>87</v>
      </c>
      <c r="G83" s="1">
        <v>884</v>
      </c>
      <c r="H83" s="2">
        <v>1</v>
      </c>
      <c r="J83" s="1" t="s">
        <v>119</v>
      </c>
      <c r="K83" s="1">
        <v>1001</v>
      </c>
      <c r="L83" s="2">
        <v>2</v>
      </c>
      <c r="M83" s="2" t="s">
        <v>5</v>
      </c>
    </row>
    <row r="84" spans="1:13" x14ac:dyDescent="0.2">
      <c r="A84" s="1" t="s">
        <v>120</v>
      </c>
      <c r="B84" s="1">
        <v>1001</v>
      </c>
      <c r="C84" s="2">
        <v>2</v>
      </c>
      <c r="D84" s="2" t="s">
        <v>5</v>
      </c>
      <c r="F84" s="1" t="s">
        <v>88</v>
      </c>
      <c r="G84" s="1">
        <v>625</v>
      </c>
      <c r="H84" s="2">
        <v>1</v>
      </c>
      <c r="J84" s="1" t="s">
        <v>120</v>
      </c>
      <c r="K84" s="1">
        <v>1001</v>
      </c>
      <c r="L84" s="2">
        <v>2</v>
      </c>
      <c r="M84" s="2" t="s">
        <v>5</v>
      </c>
    </row>
    <row r="85" spans="1:13" x14ac:dyDescent="0.2">
      <c r="A85" s="1" t="s">
        <v>121</v>
      </c>
      <c r="B85" s="1">
        <v>689</v>
      </c>
      <c r="C85" s="2">
        <v>2</v>
      </c>
      <c r="D85" s="2" t="s">
        <v>5</v>
      </c>
      <c r="F85" s="1" t="s">
        <v>89</v>
      </c>
      <c r="G85" s="1">
        <v>543</v>
      </c>
      <c r="H85" s="2">
        <v>1</v>
      </c>
      <c r="J85" s="1" t="s">
        <v>121</v>
      </c>
      <c r="K85" s="1">
        <v>689</v>
      </c>
      <c r="L85" s="2">
        <v>2</v>
      </c>
      <c r="M85" s="2" t="s">
        <v>5</v>
      </c>
    </row>
    <row r="86" spans="1:13" x14ac:dyDescent="0.2">
      <c r="A86" s="1" t="s">
        <v>122</v>
      </c>
      <c r="B86" s="1">
        <v>774</v>
      </c>
      <c r="C86" s="2">
        <v>2</v>
      </c>
      <c r="D86" s="2" t="s">
        <v>5</v>
      </c>
      <c r="F86" s="1" t="s">
        <v>90</v>
      </c>
      <c r="G86" s="1">
        <v>692</v>
      </c>
      <c r="H86" s="2">
        <v>1</v>
      </c>
      <c r="J86" s="1" t="s">
        <v>122</v>
      </c>
      <c r="K86" s="1">
        <v>774</v>
      </c>
      <c r="L86" s="2">
        <v>2</v>
      </c>
      <c r="M86" s="2" t="s">
        <v>5</v>
      </c>
    </row>
    <row r="87" spans="1:13" x14ac:dyDescent="0.2">
      <c r="A87" s="1" t="s">
        <v>123</v>
      </c>
      <c r="B87" s="1">
        <v>695</v>
      </c>
      <c r="C87" s="2">
        <v>2</v>
      </c>
      <c r="D87" s="2" t="s">
        <v>5</v>
      </c>
      <c r="F87" s="1" t="s">
        <v>91</v>
      </c>
      <c r="G87" s="1">
        <v>678</v>
      </c>
      <c r="H87" s="2">
        <v>1</v>
      </c>
      <c r="J87" s="1" t="s">
        <v>123</v>
      </c>
      <c r="K87" s="1">
        <v>695</v>
      </c>
      <c r="L87" s="2">
        <v>2</v>
      </c>
      <c r="M87" s="2" t="s">
        <v>5</v>
      </c>
    </row>
    <row r="88" spans="1:13" x14ac:dyDescent="0.2">
      <c r="A88" s="1" t="s">
        <v>124</v>
      </c>
      <c r="B88" s="1">
        <v>712</v>
      </c>
      <c r="C88" s="2">
        <v>2</v>
      </c>
      <c r="D88" s="2" t="s">
        <v>5</v>
      </c>
      <c r="F88" s="1" t="s">
        <v>92</v>
      </c>
      <c r="G88" s="1">
        <v>585</v>
      </c>
      <c r="H88" s="2">
        <v>1</v>
      </c>
      <c r="J88" s="1" t="s">
        <v>124</v>
      </c>
      <c r="K88" s="1">
        <v>712</v>
      </c>
      <c r="L88" s="2">
        <v>2</v>
      </c>
      <c r="M88" s="2" t="s">
        <v>5</v>
      </c>
    </row>
    <row r="89" spans="1:13" x14ac:dyDescent="0.2">
      <c r="A89" s="1" t="s">
        <v>125</v>
      </c>
      <c r="B89" s="1">
        <v>781</v>
      </c>
      <c r="C89" s="2">
        <v>2</v>
      </c>
      <c r="D89" s="2" t="s">
        <v>5</v>
      </c>
      <c r="F89" s="1" t="s">
        <v>93</v>
      </c>
      <c r="G89" s="1">
        <v>633</v>
      </c>
      <c r="H89" s="2">
        <v>1</v>
      </c>
      <c r="J89" s="1" t="s">
        <v>125</v>
      </c>
      <c r="K89" s="1">
        <v>781</v>
      </c>
      <c r="L89" s="2">
        <v>2</v>
      </c>
      <c r="M89" s="2" t="s">
        <v>5</v>
      </c>
    </row>
    <row r="90" spans="1:13" x14ac:dyDescent="0.2">
      <c r="A90" s="1" t="s">
        <v>126</v>
      </c>
      <c r="B90" s="1">
        <v>660</v>
      </c>
      <c r="C90" s="2">
        <v>2</v>
      </c>
      <c r="D90" s="2" t="s">
        <v>5</v>
      </c>
      <c r="F90" s="1" t="s">
        <v>94</v>
      </c>
      <c r="G90" s="1">
        <v>719</v>
      </c>
      <c r="H90" s="2">
        <v>1</v>
      </c>
      <c r="J90" s="1" t="s">
        <v>126</v>
      </c>
      <c r="K90" s="1">
        <v>660</v>
      </c>
      <c r="L90" s="2">
        <v>2</v>
      </c>
      <c r="M90" s="2" t="s">
        <v>5</v>
      </c>
    </row>
    <row r="91" spans="1:13" x14ac:dyDescent="0.2">
      <c r="A91" s="1" t="s">
        <v>127</v>
      </c>
      <c r="B91" s="1">
        <v>636</v>
      </c>
      <c r="C91" s="2">
        <v>2</v>
      </c>
      <c r="D91" s="2" t="s">
        <v>5</v>
      </c>
      <c r="F91" s="1" t="s">
        <v>95</v>
      </c>
      <c r="G91" s="1">
        <v>585</v>
      </c>
      <c r="H91" s="2">
        <v>1</v>
      </c>
      <c r="J91" s="1" t="s">
        <v>127</v>
      </c>
      <c r="K91" s="1">
        <v>636</v>
      </c>
      <c r="L91" s="2">
        <v>2</v>
      </c>
      <c r="M91" s="2" t="s">
        <v>5</v>
      </c>
    </row>
    <row r="92" spans="1:13" x14ac:dyDescent="0.2">
      <c r="A92" s="1" t="s">
        <v>128</v>
      </c>
      <c r="B92" s="1">
        <v>653</v>
      </c>
      <c r="C92" s="2">
        <v>2</v>
      </c>
      <c r="D92" s="2" t="s">
        <v>5</v>
      </c>
      <c r="F92" s="1" t="s">
        <v>96</v>
      </c>
      <c r="G92" s="1">
        <v>838</v>
      </c>
      <c r="H92" s="2">
        <v>1</v>
      </c>
      <c r="J92" s="1" t="s">
        <v>128</v>
      </c>
      <c r="K92" s="1">
        <v>653</v>
      </c>
      <c r="L92" s="2">
        <v>2</v>
      </c>
      <c r="M92" s="2" t="s">
        <v>5</v>
      </c>
    </row>
    <row r="93" spans="1:13" x14ac:dyDescent="0.2">
      <c r="A93" s="1" t="s">
        <v>129</v>
      </c>
      <c r="B93" s="1">
        <v>658</v>
      </c>
      <c r="C93" s="2">
        <v>2</v>
      </c>
      <c r="D93" s="2" t="s">
        <v>5</v>
      </c>
      <c r="F93" s="1" t="s">
        <v>97</v>
      </c>
      <c r="G93" s="1">
        <v>664</v>
      </c>
      <c r="H93" s="2">
        <v>1</v>
      </c>
      <c r="J93" s="1" t="s">
        <v>129</v>
      </c>
      <c r="K93" s="1">
        <v>658</v>
      </c>
      <c r="L93" s="2">
        <v>2</v>
      </c>
      <c r="M93" s="2" t="s">
        <v>5</v>
      </c>
    </row>
    <row r="94" spans="1:13" x14ac:dyDescent="0.2">
      <c r="A94" s="1" t="s">
        <v>130</v>
      </c>
      <c r="B94" s="1">
        <v>564</v>
      </c>
      <c r="C94" s="2">
        <v>2</v>
      </c>
      <c r="D94" s="2" t="s">
        <v>5</v>
      </c>
      <c r="F94" s="1" t="s">
        <v>131</v>
      </c>
      <c r="G94" s="1">
        <v>639</v>
      </c>
      <c r="H94" s="2">
        <v>1</v>
      </c>
      <c r="J94" s="1" t="s">
        <v>130</v>
      </c>
      <c r="K94" s="1">
        <v>564</v>
      </c>
      <c r="L94" s="2">
        <v>2</v>
      </c>
      <c r="M94" s="2" t="s">
        <v>5</v>
      </c>
    </row>
    <row r="95" spans="1:13" x14ac:dyDescent="0.2">
      <c r="A95" s="1" t="s">
        <v>132</v>
      </c>
      <c r="B95" s="1">
        <v>1001</v>
      </c>
      <c r="C95" s="2">
        <v>2</v>
      </c>
      <c r="D95" s="2" t="s">
        <v>5</v>
      </c>
      <c r="F95" s="1" t="s">
        <v>98</v>
      </c>
      <c r="G95" s="1">
        <v>733</v>
      </c>
      <c r="H95" s="2">
        <v>1</v>
      </c>
      <c r="J95" s="1" t="s">
        <v>132</v>
      </c>
      <c r="K95" s="1">
        <v>1001</v>
      </c>
      <c r="L95" s="2">
        <v>2</v>
      </c>
      <c r="M95" s="2" t="s">
        <v>5</v>
      </c>
    </row>
    <row r="96" spans="1:13" x14ac:dyDescent="0.2">
      <c r="A96" s="1" t="s">
        <v>133</v>
      </c>
      <c r="B96" s="1">
        <v>1001</v>
      </c>
      <c r="C96" s="2">
        <v>2</v>
      </c>
      <c r="D96" s="2" t="s">
        <v>5</v>
      </c>
      <c r="F96" s="1" t="s">
        <v>134</v>
      </c>
      <c r="G96" s="1">
        <v>671</v>
      </c>
      <c r="H96" s="2">
        <v>1</v>
      </c>
      <c r="J96" s="1" t="s">
        <v>133</v>
      </c>
      <c r="K96" s="1">
        <v>1001</v>
      </c>
      <c r="L96" s="2">
        <v>2</v>
      </c>
      <c r="M96" s="2" t="s">
        <v>5</v>
      </c>
    </row>
    <row r="97" spans="1:14" x14ac:dyDescent="0.2">
      <c r="A97" s="1" t="s">
        <v>135</v>
      </c>
      <c r="B97" s="1">
        <v>597</v>
      </c>
      <c r="C97" s="2">
        <v>2</v>
      </c>
      <c r="D97" s="2" t="s">
        <v>5</v>
      </c>
      <c r="F97" s="1" t="s">
        <v>99</v>
      </c>
      <c r="G97" s="1">
        <v>1001</v>
      </c>
      <c r="H97" s="2">
        <v>1</v>
      </c>
      <c r="J97" s="1" t="s">
        <v>135</v>
      </c>
      <c r="K97" s="1">
        <v>597</v>
      </c>
      <c r="L97" s="2">
        <v>2</v>
      </c>
      <c r="M97" s="2" t="s">
        <v>5</v>
      </c>
    </row>
    <row r="98" spans="1:14" x14ac:dyDescent="0.2">
      <c r="A98" s="1" t="s">
        <v>136</v>
      </c>
      <c r="B98" s="1">
        <v>545</v>
      </c>
      <c r="C98" s="2">
        <v>2</v>
      </c>
      <c r="D98" s="2" t="s">
        <v>5</v>
      </c>
      <c r="F98" s="1" t="s">
        <v>100</v>
      </c>
      <c r="G98" s="1">
        <v>725</v>
      </c>
      <c r="H98" s="2">
        <v>1</v>
      </c>
      <c r="J98" s="1" t="s">
        <v>136</v>
      </c>
      <c r="K98" s="1">
        <v>545</v>
      </c>
      <c r="L98" s="2">
        <v>2</v>
      </c>
      <c r="M98" s="2" t="s">
        <v>5</v>
      </c>
    </row>
    <row r="99" spans="1:14" x14ac:dyDescent="0.2">
      <c r="A99" s="1" t="s">
        <v>137</v>
      </c>
      <c r="B99" s="1">
        <v>713</v>
      </c>
      <c r="C99" s="2">
        <v>2</v>
      </c>
      <c r="D99" s="2" t="s">
        <v>5</v>
      </c>
      <c r="F99" s="1" t="s">
        <v>101</v>
      </c>
      <c r="G99" s="1">
        <v>712</v>
      </c>
      <c r="H99" s="2">
        <v>1</v>
      </c>
      <c r="J99" s="1" t="s">
        <v>137</v>
      </c>
      <c r="K99" s="1">
        <v>713</v>
      </c>
      <c r="L99" s="2">
        <v>2</v>
      </c>
      <c r="M99" s="2" t="s">
        <v>5</v>
      </c>
    </row>
    <row r="100" spans="1:14" x14ac:dyDescent="0.2">
      <c r="A100" s="1" t="s">
        <v>138</v>
      </c>
      <c r="B100" s="1">
        <v>659</v>
      </c>
      <c r="C100" s="2">
        <v>2</v>
      </c>
      <c r="D100" s="2" t="s">
        <v>5</v>
      </c>
      <c r="F100" s="1" t="s">
        <v>102</v>
      </c>
      <c r="G100" s="1">
        <v>808</v>
      </c>
      <c r="H100" s="2">
        <v>1</v>
      </c>
      <c r="J100" s="1" t="s">
        <v>138</v>
      </c>
      <c r="K100" s="1">
        <v>659</v>
      </c>
      <c r="L100" s="2">
        <v>2</v>
      </c>
      <c r="M100" s="2" t="s">
        <v>5</v>
      </c>
    </row>
    <row r="101" spans="1:14" x14ac:dyDescent="0.2">
      <c r="A101" s="1" t="s">
        <v>139</v>
      </c>
      <c r="B101" s="1">
        <v>713</v>
      </c>
      <c r="C101" s="2">
        <v>2</v>
      </c>
      <c r="D101" s="2" t="s">
        <v>5</v>
      </c>
      <c r="F101" s="1" t="s">
        <v>103</v>
      </c>
      <c r="G101" s="1">
        <v>852</v>
      </c>
      <c r="H101" s="2">
        <v>1</v>
      </c>
      <c r="J101" s="1" t="s">
        <v>139</v>
      </c>
      <c r="K101" s="1">
        <v>713</v>
      </c>
      <c r="L101" s="2">
        <v>2</v>
      </c>
      <c r="M101" s="2" t="s">
        <v>5</v>
      </c>
    </row>
    <row r="102" spans="1:14" x14ac:dyDescent="0.2">
      <c r="A102" s="1" t="s">
        <v>140</v>
      </c>
      <c r="B102" s="1">
        <v>765</v>
      </c>
      <c r="C102" s="2">
        <v>3</v>
      </c>
      <c r="D102" s="2" t="s">
        <v>5</v>
      </c>
      <c r="F102" s="1" t="s">
        <v>104</v>
      </c>
      <c r="G102" s="1">
        <v>765</v>
      </c>
      <c r="H102" s="2">
        <v>1</v>
      </c>
      <c r="J102" s="1" t="s">
        <v>140</v>
      </c>
      <c r="K102" s="1">
        <v>765</v>
      </c>
      <c r="L102" s="2">
        <v>3</v>
      </c>
      <c r="M102" s="2" t="s">
        <v>5</v>
      </c>
    </row>
    <row r="103" spans="1:14" x14ac:dyDescent="0.2">
      <c r="A103" s="1" t="s">
        <v>141</v>
      </c>
      <c r="B103" s="1">
        <v>933</v>
      </c>
      <c r="C103" s="2">
        <v>3</v>
      </c>
      <c r="D103" s="2" t="s">
        <v>5</v>
      </c>
      <c r="F103" s="1" t="s">
        <v>105</v>
      </c>
      <c r="G103" s="1">
        <v>1001</v>
      </c>
      <c r="H103" s="2">
        <v>1</v>
      </c>
      <c r="J103" s="1" t="s">
        <v>141</v>
      </c>
      <c r="K103" s="1">
        <v>933</v>
      </c>
      <c r="L103" s="2">
        <v>3</v>
      </c>
      <c r="M103" s="2" t="s">
        <v>5</v>
      </c>
    </row>
    <row r="104" spans="1:14" x14ac:dyDescent="0.2">
      <c r="A104" s="1" t="s">
        <v>142</v>
      </c>
      <c r="B104" s="1">
        <v>807</v>
      </c>
      <c r="C104" s="2">
        <v>3</v>
      </c>
      <c r="D104" s="2" t="s">
        <v>5</v>
      </c>
      <c r="F104" s="1" t="s">
        <v>106</v>
      </c>
      <c r="G104" s="1">
        <v>788</v>
      </c>
      <c r="H104" s="2">
        <v>1</v>
      </c>
      <c r="J104" s="1" t="s">
        <v>142</v>
      </c>
      <c r="K104" s="1">
        <v>807</v>
      </c>
      <c r="L104" s="2">
        <v>3</v>
      </c>
      <c r="M104" s="2" t="s">
        <v>5</v>
      </c>
    </row>
    <row r="105" spans="1:14" x14ac:dyDescent="0.2">
      <c r="A105" s="1" t="s">
        <v>143</v>
      </c>
      <c r="B105" s="1">
        <v>794</v>
      </c>
      <c r="C105" s="2">
        <v>3</v>
      </c>
      <c r="D105" s="2" t="s">
        <v>5</v>
      </c>
      <c r="F105" s="1" t="s">
        <v>144</v>
      </c>
      <c r="G105" s="1" t="s">
        <v>19</v>
      </c>
      <c r="H105" s="2">
        <v>1</v>
      </c>
      <c r="J105" s="1" t="s">
        <v>143</v>
      </c>
      <c r="K105" s="1">
        <v>794</v>
      </c>
      <c r="L105" s="2">
        <v>3</v>
      </c>
      <c r="M105" s="2" t="s">
        <v>5</v>
      </c>
      <c r="N105" s="1">
        <f>AVERAGE(K2:K105)</f>
        <v>664.78947368421052</v>
      </c>
    </row>
    <row r="106" spans="1:14" x14ac:dyDescent="0.2">
      <c r="A106" s="1" t="s">
        <v>14</v>
      </c>
      <c r="B106" s="1">
        <v>478</v>
      </c>
      <c r="C106" s="2">
        <v>1</v>
      </c>
      <c r="D106" s="2" t="s">
        <v>145</v>
      </c>
      <c r="F106" s="1" t="s">
        <v>146</v>
      </c>
      <c r="G106" s="1">
        <v>443</v>
      </c>
      <c r="H106" s="2">
        <v>1</v>
      </c>
      <c r="J106" s="1" t="s">
        <v>14</v>
      </c>
      <c r="K106" s="1">
        <v>478</v>
      </c>
      <c r="L106" s="2">
        <v>1</v>
      </c>
      <c r="M106" s="2" t="s">
        <v>145</v>
      </c>
      <c r="N106">
        <f>COUNT(K2:K105)</f>
        <v>95</v>
      </c>
    </row>
    <row r="107" spans="1:14" x14ac:dyDescent="0.2">
      <c r="A107" s="1" t="s">
        <v>16</v>
      </c>
      <c r="B107" s="1">
        <v>512</v>
      </c>
      <c r="C107" s="2">
        <v>1</v>
      </c>
      <c r="D107" s="2" t="s">
        <v>145</v>
      </c>
      <c r="F107" s="1" t="s">
        <v>147</v>
      </c>
      <c r="G107" s="1" t="s">
        <v>19</v>
      </c>
      <c r="H107" s="2">
        <v>1</v>
      </c>
      <c r="J107" s="1" t="s">
        <v>16</v>
      </c>
      <c r="K107" s="1">
        <v>512</v>
      </c>
      <c r="L107" s="2">
        <v>1</v>
      </c>
      <c r="M107" s="2" t="s">
        <v>145</v>
      </c>
      <c r="N107" s="1">
        <f>STDEV(K2:K105)</f>
        <v>190.77634754244281</v>
      </c>
    </row>
    <row r="108" spans="1:14" x14ac:dyDescent="0.2">
      <c r="A108" s="1" t="s">
        <v>18</v>
      </c>
      <c r="B108" s="1">
        <v>531</v>
      </c>
      <c r="C108" s="2">
        <v>1</v>
      </c>
      <c r="D108" s="2" t="s">
        <v>145</v>
      </c>
      <c r="F108" s="1" t="s">
        <v>148</v>
      </c>
      <c r="G108" s="1">
        <v>479</v>
      </c>
      <c r="H108" s="2">
        <v>1</v>
      </c>
      <c r="J108" s="1" t="s">
        <v>18</v>
      </c>
      <c r="K108" s="1">
        <v>531</v>
      </c>
      <c r="L108" s="2">
        <v>1</v>
      </c>
      <c r="M108" s="2" t="s">
        <v>145</v>
      </c>
    </row>
    <row r="109" spans="1:14" x14ac:dyDescent="0.2">
      <c r="A109" s="1" t="s">
        <v>21</v>
      </c>
      <c r="B109" s="1">
        <v>494</v>
      </c>
      <c r="C109" s="2">
        <v>1</v>
      </c>
      <c r="D109" s="2" t="s">
        <v>145</v>
      </c>
      <c r="F109" s="1" t="s">
        <v>149</v>
      </c>
      <c r="G109" s="1">
        <v>455</v>
      </c>
      <c r="H109" s="2">
        <v>1</v>
      </c>
      <c r="J109" s="1" t="s">
        <v>21</v>
      </c>
      <c r="K109" s="1">
        <v>494</v>
      </c>
      <c r="L109" s="2">
        <v>1</v>
      </c>
      <c r="M109" s="2" t="s">
        <v>145</v>
      </c>
    </row>
    <row r="110" spans="1:14" x14ac:dyDescent="0.2">
      <c r="A110" s="1" t="s">
        <v>23</v>
      </c>
      <c r="B110" s="1">
        <v>499</v>
      </c>
      <c r="C110" s="2">
        <v>1</v>
      </c>
      <c r="D110" s="2" t="s">
        <v>145</v>
      </c>
      <c r="F110" s="1" t="s">
        <v>150</v>
      </c>
      <c r="G110" s="1">
        <v>446</v>
      </c>
      <c r="H110" s="2">
        <v>1</v>
      </c>
      <c r="J110" s="1" t="s">
        <v>23</v>
      </c>
      <c r="K110" s="1">
        <v>499</v>
      </c>
      <c r="L110" s="2">
        <v>1</v>
      </c>
      <c r="M110" s="2" t="s">
        <v>145</v>
      </c>
    </row>
    <row r="111" spans="1:14" x14ac:dyDescent="0.2">
      <c r="A111" s="1" t="s">
        <v>25</v>
      </c>
      <c r="B111" s="1">
        <v>542</v>
      </c>
      <c r="C111" s="2">
        <v>1</v>
      </c>
      <c r="D111" s="2" t="s">
        <v>145</v>
      </c>
      <c r="F111" s="1" t="s">
        <v>151</v>
      </c>
      <c r="G111" s="1">
        <v>492</v>
      </c>
      <c r="H111" s="2">
        <v>1</v>
      </c>
      <c r="J111" s="1" t="s">
        <v>25</v>
      </c>
      <c r="K111" s="1">
        <v>542</v>
      </c>
      <c r="L111" s="2">
        <v>1</v>
      </c>
      <c r="M111" s="2" t="s">
        <v>145</v>
      </c>
    </row>
    <row r="112" spans="1:14" x14ac:dyDescent="0.2">
      <c r="A112" s="1" t="s">
        <v>27</v>
      </c>
      <c r="B112" s="1">
        <v>572</v>
      </c>
      <c r="C112" s="2">
        <v>1</v>
      </c>
      <c r="D112" s="2" t="s">
        <v>145</v>
      </c>
      <c r="F112" s="1" t="s">
        <v>152</v>
      </c>
      <c r="G112" s="1">
        <v>591</v>
      </c>
      <c r="H112" s="2">
        <v>1</v>
      </c>
      <c r="J112" s="1" t="s">
        <v>27</v>
      </c>
      <c r="K112" s="1">
        <v>572</v>
      </c>
      <c r="L112" s="2">
        <v>1</v>
      </c>
      <c r="M112" s="2" t="s">
        <v>145</v>
      </c>
    </row>
    <row r="113" spans="1:13" x14ac:dyDescent="0.2">
      <c r="A113" s="1" t="s">
        <v>29</v>
      </c>
      <c r="B113" s="1">
        <v>501</v>
      </c>
      <c r="C113" s="2">
        <v>1</v>
      </c>
      <c r="D113" s="2" t="s">
        <v>145</v>
      </c>
      <c r="F113" s="1" t="s">
        <v>153</v>
      </c>
      <c r="G113" s="1">
        <v>480</v>
      </c>
      <c r="H113" s="2">
        <v>1</v>
      </c>
      <c r="I113" s="1">
        <f>AVERAGE(G2:G113)</f>
        <v>576.44554455445541</v>
      </c>
      <c r="J113" s="1" t="s">
        <v>29</v>
      </c>
      <c r="K113" s="1">
        <v>501</v>
      </c>
      <c r="L113" s="2">
        <v>1</v>
      </c>
      <c r="M113" s="2" t="s">
        <v>145</v>
      </c>
    </row>
    <row r="114" spans="1:13" x14ac:dyDescent="0.2">
      <c r="A114" s="1" t="s">
        <v>31</v>
      </c>
      <c r="B114" s="1">
        <v>501</v>
      </c>
      <c r="C114" s="2">
        <v>1</v>
      </c>
      <c r="D114" s="2" t="s">
        <v>145</v>
      </c>
      <c r="F114" s="1" t="s">
        <v>154</v>
      </c>
      <c r="G114" s="1">
        <v>611</v>
      </c>
      <c r="H114" s="2">
        <v>2</v>
      </c>
      <c r="I114">
        <f>COUNT(G2:G113)</f>
        <v>101</v>
      </c>
      <c r="J114" s="1" t="s">
        <v>31</v>
      </c>
      <c r="K114" s="1">
        <v>501</v>
      </c>
      <c r="L114" s="2">
        <v>1</v>
      </c>
      <c r="M114" s="2" t="s">
        <v>145</v>
      </c>
    </row>
    <row r="115" spans="1:13" x14ac:dyDescent="0.2">
      <c r="A115" s="1" t="s">
        <v>33</v>
      </c>
      <c r="B115" s="1">
        <v>501</v>
      </c>
      <c r="C115" s="2">
        <v>1</v>
      </c>
      <c r="D115" s="2" t="s">
        <v>145</v>
      </c>
      <c r="F115" s="1" t="s">
        <v>155</v>
      </c>
      <c r="G115" s="1">
        <v>631</v>
      </c>
      <c r="H115" s="2">
        <v>2</v>
      </c>
      <c r="I115" s="1">
        <f>STDEV(G2:G113)</f>
        <v>148.29655931595477</v>
      </c>
      <c r="J115" s="1" t="s">
        <v>33</v>
      </c>
      <c r="K115" s="1">
        <v>501</v>
      </c>
      <c r="L115" s="2">
        <v>1</v>
      </c>
      <c r="M115" s="2" t="s">
        <v>145</v>
      </c>
    </row>
    <row r="116" spans="1:13" x14ac:dyDescent="0.2">
      <c r="A116" s="1" t="s">
        <v>35</v>
      </c>
      <c r="B116" s="1">
        <v>560</v>
      </c>
      <c r="C116" s="2">
        <v>1</v>
      </c>
      <c r="D116" s="2" t="s">
        <v>145</v>
      </c>
      <c r="F116" s="1" t="s">
        <v>156</v>
      </c>
      <c r="G116" s="1">
        <v>639</v>
      </c>
      <c r="H116" s="2">
        <v>2</v>
      </c>
      <c r="J116" s="1" t="s">
        <v>35</v>
      </c>
      <c r="K116" s="1">
        <v>560</v>
      </c>
      <c r="L116" s="2">
        <v>1</v>
      </c>
      <c r="M116" s="2" t="s">
        <v>145</v>
      </c>
    </row>
    <row r="117" spans="1:13" x14ac:dyDescent="0.2">
      <c r="A117" s="1" t="s">
        <v>37</v>
      </c>
      <c r="B117" s="1">
        <v>750</v>
      </c>
      <c r="C117" s="2">
        <v>1</v>
      </c>
      <c r="D117" s="2" t="s">
        <v>145</v>
      </c>
      <c r="F117" s="1" t="s">
        <v>157</v>
      </c>
      <c r="G117" s="1">
        <v>543</v>
      </c>
      <c r="H117" s="2">
        <v>2</v>
      </c>
      <c r="J117" s="1" t="s">
        <v>37</v>
      </c>
      <c r="K117" s="1">
        <v>750</v>
      </c>
      <c r="L117" s="2">
        <v>1</v>
      </c>
      <c r="M117" s="2" t="s">
        <v>145</v>
      </c>
    </row>
    <row r="118" spans="1:13" x14ac:dyDescent="0.2">
      <c r="A118" s="1" t="s">
        <v>39</v>
      </c>
      <c r="B118" s="1">
        <v>853</v>
      </c>
      <c r="C118" s="2">
        <v>1</v>
      </c>
      <c r="D118" s="2" t="s">
        <v>145</v>
      </c>
      <c r="F118" s="1" t="s">
        <v>158</v>
      </c>
      <c r="G118" s="1">
        <v>646</v>
      </c>
      <c r="H118" s="2">
        <v>2</v>
      </c>
      <c r="J118" s="1" t="s">
        <v>39</v>
      </c>
      <c r="K118" s="1">
        <v>853</v>
      </c>
      <c r="L118" s="2">
        <v>1</v>
      </c>
      <c r="M118" s="2" t="s">
        <v>145</v>
      </c>
    </row>
    <row r="119" spans="1:13" x14ac:dyDescent="0.2">
      <c r="A119" s="1" t="s">
        <v>41</v>
      </c>
      <c r="B119" s="1">
        <v>525</v>
      </c>
      <c r="C119" s="2">
        <v>1</v>
      </c>
      <c r="D119" s="2" t="s">
        <v>145</v>
      </c>
      <c r="F119" s="1" t="s">
        <v>159</v>
      </c>
      <c r="G119" s="1">
        <v>595</v>
      </c>
      <c r="H119" s="2">
        <v>2</v>
      </c>
      <c r="J119" s="1" t="s">
        <v>41</v>
      </c>
      <c r="K119" s="1">
        <v>525</v>
      </c>
      <c r="L119" s="2">
        <v>1</v>
      </c>
      <c r="M119" s="2" t="s">
        <v>145</v>
      </c>
    </row>
    <row r="120" spans="1:13" x14ac:dyDescent="0.2">
      <c r="A120" s="1" t="s">
        <v>43</v>
      </c>
      <c r="B120" s="1">
        <v>472</v>
      </c>
      <c r="C120" s="2">
        <v>1</v>
      </c>
      <c r="D120" s="2" t="s">
        <v>145</v>
      </c>
      <c r="F120" s="1" t="s">
        <v>160</v>
      </c>
      <c r="G120" s="1">
        <v>591</v>
      </c>
      <c r="H120" s="2">
        <v>2</v>
      </c>
      <c r="J120" s="1" t="s">
        <v>43</v>
      </c>
      <c r="K120" s="1">
        <v>472</v>
      </c>
      <c r="L120" s="2">
        <v>1</v>
      </c>
      <c r="M120" s="2" t="s">
        <v>145</v>
      </c>
    </row>
    <row r="121" spans="1:13" x14ac:dyDescent="0.2">
      <c r="A121" s="1" t="s">
        <v>45</v>
      </c>
      <c r="B121" s="1">
        <v>483</v>
      </c>
      <c r="C121" s="2">
        <v>1</v>
      </c>
      <c r="D121" s="2" t="s">
        <v>145</v>
      </c>
      <c r="F121" s="1" t="s">
        <v>161</v>
      </c>
      <c r="G121" s="1">
        <v>549</v>
      </c>
      <c r="H121" s="2">
        <v>2</v>
      </c>
      <c r="J121" s="1" t="s">
        <v>45</v>
      </c>
      <c r="K121" s="1">
        <v>483</v>
      </c>
      <c r="L121" s="2">
        <v>1</v>
      </c>
      <c r="M121" s="2" t="s">
        <v>145</v>
      </c>
    </row>
    <row r="122" spans="1:13" x14ac:dyDescent="0.2">
      <c r="A122" s="1" t="s">
        <v>47</v>
      </c>
      <c r="B122" s="1">
        <v>489</v>
      </c>
      <c r="C122" s="2">
        <v>1</v>
      </c>
      <c r="D122" s="2" t="s">
        <v>145</v>
      </c>
      <c r="F122" s="1" t="s">
        <v>162</v>
      </c>
      <c r="G122" s="1">
        <v>724</v>
      </c>
      <c r="H122" s="2">
        <v>2</v>
      </c>
      <c r="J122" s="1" t="s">
        <v>47</v>
      </c>
      <c r="K122" s="1">
        <v>489</v>
      </c>
      <c r="L122" s="2">
        <v>1</v>
      </c>
      <c r="M122" s="2" t="s">
        <v>145</v>
      </c>
    </row>
    <row r="123" spans="1:13" x14ac:dyDescent="0.2">
      <c r="A123" s="1" t="s">
        <v>49</v>
      </c>
      <c r="B123" s="1">
        <v>533</v>
      </c>
      <c r="C123" s="2">
        <v>1</v>
      </c>
      <c r="D123" s="2" t="s">
        <v>145</v>
      </c>
      <c r="F123" s="1" t="s">
        <v>163</v>
      </c>
      <c r="G123" s="1">
        <v>788</v>
      </c>
      <c r="H123" s="2">
        <v>2</v>
      </c>
      <c r="J123" s="1" t="s">
        <v>49</v>
      </c>
      <c r="K123" s="1">
        <v>533</v>
      </c>
      <c r="L123" s="2">
        <v>1</v>
      </c>
      <c r="M123" s="2" t="s">
        <v>145</v>
      </c>
    </row>
    <row r="124" spans="1:13" x14ac:dyDescent="0.2">
      <c r="A124" s="1" t="s">
        <v>51</v>
      </c>
      <c r="B124" s="1">
        <v>608</v>
      </c>
      <c r="C124" s="2">
        <v>1</v>
      </c>
      <c r="D124" s="2" t="s">
        <v>145</v>
      </c>
      <c r="F124" s="1" t="s">
        <v>164</v>
      </c>
      <c r="G124" s="1">
        <v>835</v>
      </c>
      <c r="H124" s="2">
        <v>2</v>
      </c>
      <c r="J124" s="1" t="s">
        <v>51</v>
      </c>
      <c r="K124" s="1">
        <v>608</v>
      </c>
      <c r="L124" s="2">
        <v>1</v>
      </c>
      <c r="M124" s="2" t="s">
        <v>145</v>
      </c>
    </row>
    <row r="125" spans="1:13" x14ac:dyDescent="0.2">
      <c r="A125" s="1" t="s">
        <v>53</v>
      </c>
      <c r="B125" s="1">
        <v>515</v>
      </c>
      <c r="C125" s="2">
        <v>1</v>
      </c>
      <c r="D125" s="2" t="s">
        <v>145</v>
      </c>
      <c r="F125" s="1" t="s">
        <v>165</v>
      </c>
      <c r="G125" s="1">
        <v>773</v>
      </c>
      <c r="H125" s="2">
        <v>2</v>
      </c>
      <c r="J125" s="1" t="s">
        <v>53</v>
      </c>
      <c r="K125" s="1">
        <v>515</v>
      </c>
      <c r="L125" s="2">
        <v>1</v>
      </c>
      <c r="M125" s="2" t="s">
        <v>145</v>
      </c>
    </row>
    <row r="126" spans="1:13" x14ac:dyDescent="0.2">
      <c r="A126" s="1" t="s">
        <v>55</v>
      </c>
      <c r="B126" s="1">
        <v>481</v>
      </c>
      <c r="C126" s="2">
        <v>1</v>
      </c>
      <c r="D126" s="2" t="s">
        <v>145</v>
      </c>
      <c r="F126" s="1" t="s">
        <v>166</v>
      </c>
      <c r="G126" s="1">
        <v>964</v>
      </c>
      <c r="H126" s="2">
        <v>2</v>
      </c>
      <c r="J126" s="1" t="s">
        <v>55</v>
      </c>
      <c r="K126" s="1">
        <v>481</v>
      </c>
      <c r="L126" s="2">
        <v>1</v>
      </c>
      <c r="M126" s="2" t="s">
        <v>145</v>
      </c>
    </row>
    <row r="127" spans="1:13" x14ac:dyDescent="0.2">
      <c r="A127" s="1" t="s">
        <v>57</v>
      </c>
      <c r="B127" s="1">
        <v>536</v>
      </c>
      <c r="C127" s="2">
        <v>1</v>
      </c>
      <c r="D127" s="2" t="s">
        <v>145</v>
      </c>
      <c r="F127" s="1" t="s">
        <v>167</v>
      </c>
      <c r="G127" s="1">
        <v>399</v>
      </c>
      <c r="H127" s="2">
        <v>2</v>
      </c>
      <c r="J127" s="1" t="s">
        <v>57</v>
      </c>
      <c r="K127" s="1">
        <v>536</v>
      </c>
      <c r="L127" s="2">
        <v>1</v>
      </c>
      <c r="M127" s="2" t="s">
        <v>145</v>
      </c>
    </row>
    <row r="128" spans="1:13" x14ac:dyDescent="0.2">
      <c r="A128" s="1" t="s">
        <v>59</v>
      </c>
      <c r="B128" s="1">
        <v>695</v>
      </c>
      <c r="C128" s="2">
        <v>1</v>
      </c>
      <c r="D128" s="2" t="s">
        <v>145</v>
      </c>
      <c r="E128"/>
      <c r="F128" s="1" t="s">
        <v>168</v>
      </c>
      <c r="G128" s="1">
        <v>586</v>
      </c>
      <c r="H128" s="2">
        <v>2</v>
      </c>
      <c r="J128" s="1" t="s">
        <v>59</v>
      </c>
      <c r="K128" s="1">
        <v>695</v>
      </c>
      <c r="L128" s="2">
        <v>1</v>
      </c>
      <c r="M128" s="2" t="s">
        <v>145</v>
      </c>
    </row>
    <row r="129" spans="1:13" x14ac:dyDescent="0.2">
      <c r="A129" s="1" t="s">
        <v>61</v>
      </c>
      <c r="B129" s="1">
        <v>496</v>
      </c>
      <c r="C129" s="2">
        <v>1</v>
      </c>
      <c r="D129" s="2" t="s">
        <v>145</v>
      </c>
      <c r="E129"/>
      <c r="F129" s="1" t="s">
        <v>169</v>
      </c>
      <c r="G129" s="1">
        <v>674</v>
      </c>
      <c r="H129" s="2">
        <v>2</v>
      </c>
      <c r="J129" s="1" t="s">
        <v>61</v>
      </c>
      <c r="K129" s="1">
        <v>496</v>
      </c>
      <c r="L129" s="2">
        <v>1</v>
      </c>
      <c r="M129" s="2" t="s">
        <v>145</v>
      </c>
    </row>
    <row r="130" spans="1:13" x14ac:dyDescent="0.2">
      <c r="A130" s="1" t="s">
        <v>63</v>
      </c>
      <c r="B130" s="1">
        <v>581</v>
      </c>
      <c r="C130" s="2">
        <v>1</v>
      </c>
      <c r="D130" s="2" t="s">
        <v>145</v>
      </c>
      <c r="E130"/>
      <c r="F130" s="1" t="s">
        <v>170</v>
      </c>
      <c r="G130" s="1">
        <v>825</v>
      </c>
      <c r="H130" s="2">
        <v>2</v>
      </c>
      <c r="J130" s="1" t="s">
        <v>63</v>
      </c>
      <c r="K130" s="1">
        <v>581</v>
      </c>
      <c r="L130" s="2">
        <v>1</v>
      </c>
      <c r="M130" s="2" t="s">
        <v>145</v>
      </c>
    </row>
    <row r="131" spans="1:13" x14ac:dyDescent="0.2">
      <c r="A131" s="1" t="s">
        <v>65</v>
      </c>
      <c r="B131" s="1">
        <v>704</v>
      </c>
      <c r="C131" s="2">
        <v>1</v>
      </c>
      <c r="D131" s="2" t="s">
        <v>145</v>
      </c>
      <c r="E131"/>
      <c r="F131" s="1" t="s">
        <v>171</v>
      </c>
      <c r="G131" s="1">
        <v>914</v>
      </c>
      <c r="H131" s="2">
        <v>2</v>
      </c>
      <c r="J131" s="1" t="s">
        <v>65</v>
      </c>
      <c r="K131" s="1">
        <v>704</v>
      </c>
      <c r="L131" s="2">
        <v>1</v>
      </c>
      <c r="M131" s="2" t="s">
        <v>145</v>
      </c>
    </row>
    <row r="132" spans="1:13" x14ac:dyDescent="0.2">
      <c r="A132" s="1" t="s">
        <v>67</v>
      </c>
      <c r="B132" s="1">
        <v>587</v>
      </c>
      <c r="C132" s="2">
        <v>1</v>
      </c>
      <c r="D132" s="2" t="s">
        <v>145</v>
      </c>
      <c r="E132"/>
      <c r="F132" s="1" t="s">
        <v>172</v>
      </c>
      <c r="G132" s="1">
        <v>743</v>
      </c>
      <c r="H132" s="2">
        <v>2</v>
      </c>
      <c r="J132" s="1" t="s">
        <v>67</v>
      </c>
      <c r="K132" s="1">
        <v>587</v>
      </c>
      <c r="L132" s="2">
        <v>1</v>
      </c>
      <c r="M132" s="2" t="s">
        <v>145</v>
      </c>
    </row>
    <row r="133" spans="1:13" x14ac:dyDescent="0.2">
      <c r="A133" s="1" t="s">
        <v>69</v>
      </c>
      <c r="B133" s="1">
        <v>512</v>
      </c>
      <c r="C133" s="2">
        <v>1</v>
      </c>
      <c r="D133" s="2" t="s">
        <v>145</v>
      </c>
      <c r="E133"/>
      <c r="F133" s="1" t="s">
        <v>173</v>
      </c>
      <c r="G133" s="1">
        <v>630</v>
      </c>
      <c r="H133" s="2">
        <v>2</v>
      </c>
      <c r="J133" s="1" t="s">
        <v>69</v>
      </c>
      <c r="K133" s="1">
        <v>512</v>
      </c>
      <c r="L133" s="2">
        <v>1</v>
      </c>
      <c r="M133" s="2" t="s">
        <v>145</v>
      </c>
    </row>
    <row r="134" spans="1:13" x14ac:dyDescent="0.2">
      <c r="A134" s="1" t="s">
        <v>71</v>
      </c>
      <c r="B134" s="1">
        <v>565</v>
      </c>
      <c r="C134" s="2">
        <v>1</v>
      </c>
      <c r="D134" s="2" t="s">
        <v>145</v>
      </c>
      <c r="E134"/>
      <c r="F134" s="1" t="s">
        <v>174</v>
      </c>
      <c r="G134" s="1">
        <v>596</v>
      </c>
      <c r="H134" s="2">
        <v>2</v>
      </c>
      <c r="J134" s="1" t="s">
        <v>71</v>
      </c>
      <c r="K134" s="1">
        <v>565</v>
      </c>
      <c r="L134" s="2">
        <v>1</v>
      </c>
      <c r="M134" s="2" t="s">
        <v>145</v>
      </c>
    </row>
    <row r="135" spans="1:13" x14ac:dyDescent="0.2">
      <c r="A135" s="1" t="s">
        <v>73</v>
      </c>
      <c r="B135" s="1">
        <v>572</v>
      </c>
      <c r="C135" s="2">
        <v>1</v>
      </c>
      <c r="D135" s="2" t="s">
        <v>145</v>
      </c>
      <c r="E135"/>
      <c r="F135" s="1" t="s">
        <v>175</v>
      </c>
      <c r="G135" s="1">
        <v>758</v>
      </c>
      <c r="H135" s="2">
        <v>2</v>
      </c>
      <c r="J135" s="1" t="s">
        <v>73</v>
      </c>
      <c r="K135" s="1">
        <v>572</v>
      </c>
      <c r="L135" s="2">
        <v>1</v>
      </c>
      <c r="M135" s="2" t="s">
        <v>145</v>
      </c>
    </row>
    <row r="136" spans="1:13" x14ac:dyDescent="0.2">
      <c r="A136" s="1" t="s">
        <v>82</v>
      </c>
      <c r="B136" s="1">
        <v>647</v>
      </c>
      <c r="C136" s="2">
        <v>1</v>
      </c>
      <c r="D136" s="2" t="s">
        <v>145</v>
      </c>
      <c r="F136" s="1" t="s">
        <v>107</v>
      </c>
      <c r="G136" s="1">
        <v>744</v>
      </c>
      <c r="H136" s="2">
        <v>2</v>
      </c>
      <c r="J136" s="1" t="s">
        <v>82</v>
      </c>
      <c r="K136" s="1">
        <v>647</v>
      </c>
      <c r="L136" s="2">
        <v>1</v>
      </c>
      <c r="M136" s="2" t="s">
        <v>145</v>
      </c>
    </row>
    <row r="137" spans="1:13" x14ac:dyDescent="0.2">
      <c r="A137" s="1" t="s">
        <v>84</v>
      </c>
      <c r="B137" s="1">
        <v>517</v>
      </c>
      <c r="C137" s="2">
        <v>1</v>
      </c>
      <c r="D137" s="2" t="s">
        <v>145</v>
      </c>
      <c r="F137" s="1" t="s">
        <v>108</v>
      </c>
      <c r="G137" s="1">
        <v>607</v>
      </c>
      <c r="H137" s="2">
        <v>2</v>
      </c>
      <c r="J137" s="1" t="s">
        <v>84</v>
      </c>
      <c r="K137" s="1">
        <v>517</v>
      </c>
      <c r="L137" s="2">
        <v>1</v>
      </c>
      <c r="M137" s="2" t="s">
        <v>145</v>
      </c>
    </row>
    <row r="138" spans="1:13" x14ac:dyDescent="0.2">
      <c r="A138" s="1" t="s">
        <v>131</v>
      </c>
      <c r="B138" s="1">
        <v>639</v>
      </c>
      <c r="C138" s="2">
        <v>1</v>
      </c>
      <c r="D138" s="2" t="s">
        <v>145</v>
      </c>
      <c r="F138" s="1" t="s">
        <v>109</v>
      </c>
      <c r="G138" s="1">
        <v>609</v>
      </c>
      <c r="H138" s="2">
        <v>2</v>
      </c>
      <c r="J138" s="1" t="s">
        <v>131</v>
      </c>
      <c r="K138" s="1">
        <v>639</v>
      </c>
      <c r="L138" s="2">
        <v>1</v>
      </c>
      <c r="M138" s="2" t="s">
        <v>145</v>
      </c>
    </row>
    <row r="139" spans="1:13" x14ac:dyDescent="0.2">
      <c r="A139" s="1" t="s">
        <v>154</v>
      </c>
      <c r="B139" s="1">
        <v>611</v>
      </c>
      <c r="C139" s="2">
        <v>2</v>
      </c>
      <c r="D139" s="2" t="s">
        <v>145</v>
      </c>
      <c r="F139" s="1" t="s">
        <v>110</v>
      </c>
      <c r="G139" s="1">
        <v>660</v>
      </c>
      <c r="H139" s="2">
        <v>2</v>
      </c>
      <c r="J139" s="1" t="s">
        <v>154</v>
      </c>
      <c r="K139" s="1">
        <v>611</v>
      </c>
      <c r="L139" s="2">
        <v>2</v>
      </c>
      <c r="M139" s="2" t="s">
        <v>145</v>
      </c>
    </row>
    <row r="140" spans="1:13" x14ac:dyDescent="0.2">
      <c r="A140" s="1" t="s">
        <v>155</v>
      </c>
      <c r="B140" s="1">
        <v>631</v>
      </c>
      <c r="C140" s="2">
        <v>2</v>
      </c>
      <c r="D140" s="2" t="s">
        <v>145</v>
      </c>
      <c r="F140" s="1" t="s">
        <v>111</v>
      </c>
      <c r="G140" s="1">
        <v>731</v>
      </c>
      <c r="H140" s="2">
        <v>2</v>
      </c>
      <c r="J140" s="1" t="s">
        <v>155</v>
      </c>
      <c r="K140" s="1">
        <v>631</v>
      </c>
      <c r="L140" s="2">
        <v>2</v>
      </c>
      <c r="M140" s="2" t="s">
        <v>145</v>
      </c>
    </row>
    <row r="141" spans="1:13" x14ac:dyDescent="0.2">
      <c r="A141" s="1" t="s">
        <v>156</v>
      </c>
      <c r="B141" s="1">
        <v>639</v>
      </c>
      <c r="C141" s="2">
        <v>2</v>
      </c>
      <c r="D141" s="2" t="s">
        <v>145</v>
      </c>
      <c r="F141" s="1" t="s">
        <v>112</v>
      </c>
      <c r="G141" s="1">
        <v>871</v>
      </c>
      <c r="H141" s="2">
        <v>2</v>
      </c>
      <c r="J141" s="1" t="s">
        <v>156</v>
      </c>
      <c r="K141" s="1">
        <v>639</v>
      </c>
      <c r="L141" s="2">
        <v>2</v>
      </c>
      <c r="M141" s="2" t="s">
        <v>145</v>
      </c>
    </row>
    <row r="142" spans="1:13" x14ac:dyDescent="0.2">
      <c r="A142" s="1" t="s">
        <v>157</v>
      </c>
      <c r="B142" s="1">
        <v>543</v>
      </c>
      <c r="C142" s="2">
        <v>2</v>
      </c>
      <c r="D142" s="2" t="s">
        <v>145</v>
      </c>
      <c r="F142" s="1" t="s">
        <v>113</v>
      </c>
      <c r="G142" s="1">
        <v>896</v>
      </c>
      <c r="H142" s="2">
        <v>2</v>
      </c>
      <c r="J142" s="1" t="s">
        <v>157</v>
      </c>
      <c r="K142" s="1">
        <v>543</v>
      </c>
      <c r="L142" s="2">
        <v>2</v>
      </c>
      <c r="M142" s="2" t="s">
        <v>145</v>
      </c>
    </row>
    <row r="143" spans="1:13" x14ac:dyDescent="0.2">
      <c r="A143" s="1" t="s">
        <v>158</v>
      </c>
      <c r="B143" s="1">
        <v>646</v>
      </c>
      <c r="C143" s="2">
        <v>2</v>
      </c>
      <c r="D143" s="2" t="s">
        <v>145</v>
      </c>
      <c r="F143" s="1" t="s">
        <v>114</v>
      </c>
      <c r="G143" s="1">
        <v>1001</v>
      </c>
      <c r="H143" s="2">
        <v>2</v>
      </c>
      <c r="J143" s="1" t="s">
        <v>158</v>
      </c>
      <c r="K143" s="1">
        <v>646</v>
      </c>
      <c r="L143" s="2">
        <v>2</v>
      </c>
      <c r="M143" s="2" t="s">
        <v>145</v>
      </c>
    </row>
    <row r="144" spans="1:13" x14ac:dyDescent="0.2">
      <c r="A144" s="1" t="s">
        <v>159</v>
      </c>
      <c r="B144" s="1">
        <v>595</v>
      </c>
      <c r="C144" s="2">
        <v>2</v>
      </c>
      <c r="D144" s="2" t="s">
        <v>145</v>
      </c>
      <c r="F144" s="1" t="s">
        <v>115</v>
      </c>
      <c r="G144" s="1">
        <v>968</v>
      </c>
      <c r="H144" s="2">
        <v>2</v>
      </c>
      <c r="J144" s="1" t="s">
        <v>159</v>
      </c>
      <c r="K144" s="1">
        <v>595</v>
      </c>
      <c r="L144" s="2">
        <v>2</v>
      </c>
      <c r="M144" s="2" t="s">
        <v>145</v>
      </c>
    </row>
    <row r="145" spans="1:13" x14ac:dyDescent="0.2">
      <c r="A145" s="1" t="s">
        <v>160</v>
      </c>
      <c r="B145" s="1">
        <v>591</v>
      </c>
      <c r="C145" s="2">
        <v>2</v>
      </c>
      <c r="D145" s="2" t="s">
        <v>145</v>
      </c>
      <c r="F145" s="1" t="s">
        <v>116</v>
      </c>
      <c r="G145" s="1">
        <v>1001</v>
      </c>
      <c r="H145" s="2">
        <v>2</v>
      </c>
      <c r="J145" s="1" t="s">
        <v>160</v>
      </c>
      <c r="K145" s="1">
        <v>591</v>
      </c>
      <c r="L145" s="2">
        <v>2</v>
      </c>
      <c r="M145" s="2" t="s">
        <v>145</v>
      </c>
    </row>
    <row r="146" spans="1:13" x14ac:dyDescent="0.2">
      <c r="A146" s="1" t="s">
        <v>161</v>
      </c>
      <c r="B146" s="1">
        <v>549</v>
      </c>
      <c r="C146" s="2">
        <v>2</v>
      </c>
      <c r="D146" s="2" t="s">
        <v>145</v>
      </c>
      <c r="F146" s="1" t="s">
        <v>117</v>
      </c>
      <c r="G146" s="1">
        <v>1001</v>
      </c>
      <c r="H146" s="2">
        <v>2</v>
      </c>
      <c r="J146" s="1" t="s">
        <v>161</v>
      </c>
      <c r="K146" s="1">
        <v>549</v>
      </c>
      <c r="L146" s="2">
        <v>2</v>
      </c>
      <c r="M146" s="2" t="s">
        <v>145</v>
      </c>
    </row>
    <row r="147" spans="1:13" x14ac:dyDescent="0.2">
      <c r="A147" s="1" t="s">
        <v>162</v>
      </c>
      <c r="B147" s="1">
        <v>724</v>
      </c>
      <c r="C147" s="2">
        <v>2</v>
      </c>
      <c r="D147" s="2" t="s">
        <v>145</v>
      </c>
      <c r="F147" s="1" t="s">
        <v>118</v>
      </c>
      <c r="G147" s="1">
        <v>1001</v>
      </c>
      <c r="H147" s="2">
        <v>2</v>
      </c>
      <c r="J147" s="1" t="s">
        <v>162</v>
      </c>
      <c r="K147" s="1">
        <v>724</v>
      </c>
      <c r="L147" s="2">
        <v>2</v>
      </c>
      <c r="M147" s="2" t="s">
        <v>145</v>
      </c>
    </row>
    <row r="148" spans="1:13" x14ac:dyDescent="0.2">
      <c r="A148" s="1" t="s">
        <v>163</v>
      </c>
      <c r="B148" s="1">
        <v>788</v>
      </c>
      <c r="C148" s="2">
        <v>2</v>
      </c>
      <c r="D148" s="2" t="s">
        <v>145</v>
      </c>
      <c r="F148" s="1" t="s">
        <v>119</v>
      </c>
      <c r="G148" s="1">
        <v>1001</v>
      </c>
      <c r="H148" s="2">
        <v>2</v>
      </c>
      <c r="J148" s="1" t="s">
        <v>163</v>
      </c>
      <c r="K148" s="1">
        <v>788</v>
      </c>
      <c r="L148" s="2">
        <v>2</v>
      </c>
      <c r="M148" s="2" t="s">
        <v>145</v>
      </c>
    </row>
    <row r="149" spans="1:13" x14ac:dyDescent="0.2">
      <c r="A149" s="1" t="s">
        <v>164</v>
      </c>
      <c r="B149" s="1">
        <v>835</v>
      </c>
      <c r="C149" s="2">
        <v>2</v>
      </c>
      <c r="D149" s="2" t="s">
        <v>145</v>
      </c>
      <c r="F149" s="1" t="s">
        <v>120</v>
      </c>
      <c r="G149" s="1">
        <v>1001</v>
      </c>
      <c r="H149" s="2">
        <v>2</v>
      </c>
      <c r="J149" s="1" t="s">
        <v>164</v>
      </c>
      <c r="K149" s="1">
        <v>835</v>
      </c>
      <c r="L149" s="2">
        <v>2</v>
      </c>
      <c r="M149" s="2" t="s">
        <v>145</v>
      </c>
    </row>
    <row r="150" spans="1:13" x14ac:dyDescent="0.2">
      <c r="A150" s="1" t="s">
        <v>165</v>
      </c>
      <c r="B150" s="1">
        <v>773</v>
      </c>
      <c r="C150" s="2">
        <v>2</v>
      </c>
      <c r="D150" s="2" t="s">
        <v>145</v>
      </c>
      <c r="F150" s="1" t="s">
        <v>121</v>
      </c>
      <c r="G150" s="1">
        <v>689</v>
      </c>
      <c r="H150" s="2">
        <v>2</v>
      </c>
      <c r="J150" s="1" t="s">
        <v>165</v>
      </c>
      <c r="K150" s="1">
        <v>773</v>
      </c>
      <c r="L150" s="2">
        <v>2</v>
      </c>
      <c r="M150" s="2" t="s">
        <v>145</v>
      </c>
    </row>
    <row r="151" spans="1:13" x14ac:dyDescent="0.2">
      <c r="A151" s="1" t="s">
        <v>176</v>
      </c>
      <c r="B151" s="1">
        <v>472</v>
      </c>
      <c r="C151" s="2">
        <v>2</v>
      </c>
      <c r="D151" s="2" t="s">
        <v>145</v>
      </c>
      <c r="F151" s="1" t="s">
        <v>122</v>
      </c>
      <c r="G151" s="1">
        <v>774</v>
      </c>
      <c r="H151" s="2">
        <v>2</v>
      </c>
      <c r="J151" s="1" t="s">
        <v>176</v>
      </c>
      <c r="K151" s="1">
        <v>472</v>
      </c>
      <c r="L151" s="2">
        <v>2</v>
      </c>
      <c r="M151" s="2" t="s">
        <v>145</v>
      </c>
    </row>
    <row r="152" spans="1:13" x14ac:dyDescent="0.2">
      <c r="A152" s="1" t="s">
        <v>177</v>
      </c>
      <c r="B152" s="1">
        <v>587</v>
      </c>
      <c r="C152" s="2">
        <v>2</v>
      </c>
      <c r="D152" s="2" t="s">
        <v>145</v>
      </c>
      <c r="F152" s="1" t="s">
        <v>123</v>
      </c>
      <c r="G152" s="1">
        <v>695</v>
      </c>
      <c r="H152" s="2">
        <v>2</v>
      </c>
      <c r="J152" s="1" t="s">
        <v>177</v>
      </c>
      <c r="K152" s="1">
        <v>587</v>
      </c>
      <c r="L152" s="2">
        <v>2</v>
      </c>
      <c r="M152" s="2" t="s">
        <v>145</v>
      </c>
    </row>
    <row r="153" spans="1:13" x14ac:dyDescent="0.2">
      <c r="A153" s="1" t="s">
        <v>178</v>
      </c>
      <c r="B153" s="1">
        <v>683</v>
      </c>
      <c r="C153" s="2">
        <v>2</v>
      </c>
      <c r="D153" s="2" t="s">
        <v>145</v>
      </c>
      <c r="F153" s="1" t="s">
        <v>124</v>
      </c>
      <c r="G153" s="1">
        <v>712</v>
      </c>
      <c r="H153" s="2">
        <v>2</v>
      </c>
      <c r="J153" s="1" t="s">
        <v>178</v>
      </c>
      <c r="K153" s="1">
        <v>683</v>
      </c>
      <c r="L153" s="2">
        <v>2</v>
      </c>
      <c r="M153" s="2" t="s">
        <v>145</v>
      </c>
    </row>
    <row r="154" spans="1:13" x14ac:dyDescent="0.2">
      <c r="A154" s="1" t="s">
        <v>179</v>
      </c>
      <c r="B154" s="1">
        <v>682</v>
      </c>
      <c r="C154" s="2">
        <v>2</v>
      </c>
      <c r="D154" s="2" t="s">
        <v>145</v>
      </c>
      <c r="F154" s="1" t="s">
        <v>125</v>
      </c>
      <c r="G154" s="1">
        <v>781</v>
      </c>
      <c r="H154" s="2">
        <v>2</v>
      </c>
      <c r="J154" s="1" t="s">
        <v>179</v>
      </c>
      <c r="K154" s="1">
        <v>682</v>
      </c>
      <c r="L154" s="2">
        <v>2</v>
      </c>
      <c r="M154" s="2" t="s">
        <v>145</v>
      </c>
    </row>
    <row r="155" spans="1:13" x14ac:dyDescent="0.2">
      <c r="A155" s="1" t="s">
        <v>180</v>
      </c>
      <c r="B155" s="1">
        <v>666</v>
      </c>
      <c r="C155" s="2">
        <v>2</v>
      </c>
      <c r="D155" s="2" t="s">
        <v>145</v>
      </c>
      <c r="F155" s="1" t="s">
        <v>126</v>
      </c>
      <c r="G155" s="1">
        <v>660</v>
      </c>
      <c r="H155" s="2">
        <v>2</v>
      </c>
      <c r="J155" s="1" t="s">
        <v>180</v>
      </c>
      <c r="K155" s="1">
        <v>666</v>
      </c>
      <c r="L155" s="2">
        <v>2</v>
      </c>
      <c r="M155" s="2" t="s">
        <v>145</v>
      </c>
    </row>
    <row r="156" spans="1:13" x14ac:dyDescent="0.2">
      <c r="A156" s="1" t="s">
        <v>181</v>
      </c>
      <c r="B156" s="1">
        <v>803</v>
      </c>
      <c r="C156" s="2">
        <v>2</v>
      </c>
      <c r="D156" s="2" t="s">
        <v>145</v>
      </c>
      <c r="F156" s="1" t="s">
        <v>127</v>
      </c>
      <c r="G156" s="1">
        <v>636</v>
      </c>
      <c r="H156" s="2">
        <v>2</v>
      </c>
      <c r="J156" s="1" t="s">
        <v>181</v>
      </c>
      <c r="K156" s="1">
        <v>803</v>
      </c>
      <c r="L156" s="2">
        <v>2</v>
      </c>
      <c r="M156" s="2" t="s">
        <v>145</v>
      </c>
    </row>
    <row r="157" spans="1:13" x14ac:dyDescent="0.2">
      <c r="A157" s="1" t="s">
        <v>182</v>
      </c>
      <c r="B157" s="1">
        <v>621</v>
      </c>
      <c r="C157" s="2">
        <v>2</v>
      </c>
      <c r="D157" s="2" t="s">
        <v>145</v>
      </c>
      <c r="F157" s="1" t="s">
        <v>128</v>
      </c>
      <c r="G157" s="1">
        <v>653</v>
      </c>
      <c r="H157" s="2">
        <v>2</v>
      </c>
      <c r="J157" s="1" t="s">
        <v>182</v>
      </c>
      <c r="K157" s="1">
        <v>621</v>
      </c>
      <c r="L157" s="2">
        <v>2</v>
      </c>
      <c r="M157" s="2" t="s">
        <v>145</v>
      </c>
    </row>
    <row r="158" spans="1:13" x14ac:dyDescent="0.2">
      <c r="A158" s="1" t="s">
        <v>183</v>
      </c>
      <c r="B158" s="1">
        <v>638</v>
      </c>
      <c r="C158" s="2">
        <v>2</v>
      </c>
      <c r="D158" s="2" t="s">
        <v>145</v>
      </c>
      <c r="F158" s="1" t="s">
        <v>129</v>
      </c>
      <c r="G158" s="1">
        <v>658</v>
      </c>
      <c r="H158" s="2">
        <v>2</v>
      </c>
      <c r="J158" s="1" t="s">
        <v>183</v>
      </c>
      <c r="K158" s="1">
        <v>638</v>
      </c>
      <c r="L158" s="2">
        <v>2</v>
      </c>
      <c r="M158" s="2" t="s">
        <v>145</v>
      </c>
    </row>
    <row r="159" spans="1:13" x14ac:dyDescent="0.2">
      <c r="A159" s="1" t="s">
        <v>184</v>
      </c>
      <c r="B159" s="1">
        <v>646</v>
      </c>
      <c r="C159" s="2">
        <v>2</v>
      </c>
      <c r="D159" s="2" t="s">
        <v>145</v>
      </c>
      <c r="F159" s="1" t="s">
        <v>130</v>
      </c>
      <c r="G159" s="1">
        <v>564</v>
      </c>
      <c r="H159" s="2">
        <v>2</v>
      </c>
      <c r="J159" s="1" t="s">
        <v>184</v>
      </c>
      <c r="K159" s="1">
        <v>646</v>
      </c>
      <c r="L159" s="2">
        <v>2</v>
      </c>
      <c r="M159" s="2" t="s">
        <v>145</v>
      </c>
    </row>
    <row r="160" spans="1:13" x14ac:dyDescent="0.2">
      <c r="A160" s="1" t="s">
        <v>185</v>
      </c>
      <c r="B160" s="1">
        <v>923</v>
      </c>
      <c r="C160" s="2">
        <v>2</v>
      </c>
      <c r="D160" s="2" t="s">
        <v>145</v>
      </c>
      <c r="F160" s="1" t="s">
        <v>176</v>
      </c>
      <c r="G160" s="1">
        <v>472</v>
      </c>
      <c r="H160" s="2">
        <v>2</v>
      </c>
      <c r="J160" s="1" t="s">
        <v>185</v>
      </c>
      <c r="K160" s="1">
        <v>923</v>
      </c>
      <c r="L160" s="2">
        <v>2</v>
      </c>
      <c r="M160" s="2" t="s">
        <v>145</v>
      </c>
    </row>
    <row r="161" spans="1:14" x14ac:dyDescent="0.2">
      <c r="A161" s="1" t="s">
        <v>186</v>
      </c>
      <c r="B161" s="1">
        <v>732</v>
      </c>
      <c r="C161" s="2">
        <v>2</v>
      </c>
      <c r="D161" s="2" t="s">
        <v>145</v>
      </c>
      <c r="F161" s="1" t="s">
        <v>132</v>
      </c>
      <c r="G161" s="1">
        <v>1001</v>
      </c>
      <c r="H161" s="2">
        <v>2</v>
      </c>
      <c r="J161" s="1" t="s">
        <v>186</v>
      </c>
      <c r="K161" s="1">
        <v>732</v>
      </c>
      <c r="L161" s="2">
        <v>2</v>
      </c>
      <c r="M161" s="2" t="s">
        <v>145</v>
      </c>
    </row>
    <row r="162" spans="1:14" x14ac:dyDescent="0.2">
      <c r="A162" s="1" t="s">
        <v>187</v>
      </c>
      <c r="B162" s="1">
        <v>684</v>
      </c>
      <c r="C162" s="2">
        <v>2</v>
      </c>
      <c r="D162" s="2" t="s">
        <v>145</v>
      </c>
      <c r="F162" s="1" t="s">
        <v>133</v>
      </c>
      <c r="G162" s="1">
        <v>1001</v>
      </c>
      <c r="H162" s="2">
        <v>2</v>
      </c>
      <c r="J162" s="1" t="s">
        <v>187</v>
      </c>
      <c r="K162" s="1">
        <v>684</v>
      </c>
      <c r="L162" s="2">
        <v>2</v>
      </c>
      <c r="M162" s="2" t="s">
        <v>145</v>
      </c>
    </row>
    <row r="163" spans="1:14" x14ac:dyDescent="0.2">
      <c r="A163" s="1" t="s">
        <v>188</v>
      </c>
      <c r="B163" s="1">
        <v>805</v>
      </c>
      <c r="C163" s="2">
        <v>2</v>
      </c>
      <c r="D163" s="2" t="s">
        <v>145</v>
      </c>
      <c r="F163" s="1" t="s">
        <v>135</v>
      </c>
      <c r="G163" s="1">
        <v>597</v>
      </c>
      <c r="H163" s="2">
        <v>2</v>
      </c>
      <c r="J163" s="1" t="s">
        <v>188</v>
      </c>
      <c r="K163" s="1">
        <v>805</v>
      </c>
      <c r="L163" s="2">
        <v>2</v>
      </c>
      <c r="M163" s="2" t="s">
        <v>145</v>
      </c>
    </row>
    <row r="164" spans="1:14" x14ac:dyDescent="0.2">
      <c r="A164" s="1" t="s">
        <v>189</v>
      </c>
      <c r="B164" s="1">
        <v>614</v>
      </c>
      <c r="C164" s="2">
        <v>2</v>
      </c>
      <c r="D164" s="2" t="s">
        <v>145</v>
      </c>
      <c r="F164" s="1" t="s">
        <v>136</v>
      </c>
      <c r="G164" s="1">
        <v>545</v>
      </c>
      <c r="H164" s="2">
        <v>2</v>
      </c>
      <c r="J164" s="1" t="s">
        <v>189</v>
      </c>
      <c r="K164" s="1">
        <v>614</v>
      </c>
      <c r="L164" s="2">
        <v>2</v>
      </c>
      <c r="M164" s="2" t="s">
        <v>145</v>
      </c>
    </row>
    <row r="165" spans="1:14" x14ac:dyDescent="0.2">
      <c r="A165" s="1" t="s">
        <v>190</v>
      </c>
      <c r="B165" s="1">
        <v>822</v>
      </c>
      <c r="C165" s="2">
        <v>2</v>
      </c>
      <c r="D165" s="2" t="s">
        <v>145</v>
      </c>
      <c r="F165" s="1" t="s">
        <v>137</v>
      </c>
      <c r="G165" s="1">
        <v>713</v>
      </c>
      <c r="H165" s="2">
        <v>2</v>
      </c>
      <c r="J165" s="1" t="s">
        <v>190</v>
      </c>
      <c r="K165" s="1">
        <v>822</v>
      </c>
      <c r="L165" s="2">
        <v>2</v>
      </c>
      <c r="M165" s="2" t="s">
        <v>145</v>
      </c>
    </row>
    <row r="166" spans="1:14" x14ac:dyDescent="0.2">
      <c r="A166" s="1" t="s">
        <v>191</v>
      </c>
      <c r="B166" s="1">
        <v>627</v>
      </c>
      <c r="C166" s="2">
        <v>2</v>
      </c>
      <c r="D166" s="2" t="s">
        <v>145</v>
      </c>
      <c r="F166" s="1" t="s">
        <v>138</v>
      </c>
      <c r="G166" s="1">
        <v>659</v>
      </c>
      <c r="H166" s="2">
        <v>2</v>
      </c>
      <c r="J166" s="1" t="s">
        <v>191</v>
      </c>
      <c r="K166" s="1">
        <v>627</v>
      </c>
      <c r="L166" s="2">
        <v>2</v>
      </c>
      <c r="M166" s="2" t="s">
        <v>145</v>
      </c>
    </row>
    <row r="167" spans="1:14" x14ac:dyDescent="0.2">
      <c r="A167" s="1" t="s">
        <v>192</v>
      </c>
      <c r="B167" s="1">
        <v>670</v>
      </c>
      <c r="C167" s="2">
        <v>2</v>
      </c>
      <c r="D167" s="2" t="s">
        <v>145</v>
      </c>
      <c r="F167" s="1" t="s">
        <v>139</v>
      </c>
      <c r="G167" s="1">
        <v>713</v>
      </c>
      <c r="H167" s="2">
        <v>2</v>
      </c>
      <c r="J167" s="1" t="s">
        <v>192</v>
      </c>
      <c r="K167" s="1">
        <v>670</v>
      </c>
      <c r="L167" s="2">
        <v>2</v>
      </c>
      <c r="M167" s="2" t="s">
        <v>145</v>
      </c>
    </row>
    <row r="168" spans="1:14" x14ac:dyDescent="0.2">
      <c r="A168" s="1" t="s">
        <v>193</v>
      </c>
      <c r="B168" s="1">
        <v>610</v>
      </c>
      <c r="C168" s="2">
        <v>2</v>
      </c>
      <c r="D168" s="2" t="s">
        <v>145</v>
      </c>
      <c r="F168" s="1" t="s">
        <v>177</v>
      </c>
      <c r="G168" s="1">
        <v>587</v>
      </c>
      <c r="H168" s="2">
        <v>2</v>
      </c>
      <c r="J168" s="1" t="s">
        <v>193</v>
      </c>
      <c r="K168" s="1">
        <v>610</v>
      </c>
      <c r="L168" s="2">
        <v>2</v>
      </c>
      <c r="M168" s="2" t="s">
        <v>145</v>
      </c>
    </row>
    <row r="169" spans="1:14" x14ac:dyDescent="0.2">
      <c r="A169" s="1" t="s">
        <v>194</v>
      </c>
      <c r="B169" s="1">
        <v>538</v>
      </c>
      <c r="C169" s="2">
        <v>2</v>
      </c>
      <c r="D169" s="2" t="s">
        <v>145</v>
      </c>
      <c r="F169" s="1" t="s">
        <v>178</v>
      </c>
      <c r="G169" s="1">
        <v>683</v>
      </c>
      <c r="H169" s="2">
        <v>2</v>
      </c>
      <c r="J169" s="1" t="s">
        <v>194</v>
      </c>
      <c r="K169" s="1">
        <v>538</v>
      </c>
      <c r="L169" s="2">
        <v>2</v>
      </c>
      <c r="M169" s="2" t="s">
        <v>145</v>
      </c>
    </row>
    <row r="170" spans="1:14" x14ac:dyDescent="0.2">
      <c r="A170" s="1" t="s">
        <v>195</v>
      </c>
      <c r="B170" s="1">
        <v>563</v>
      </c>
      <c r="C170" s="2">
        <v>2</v>
      </c>
      <c r="D170" s="2" t="s">
        <v>145</v>
      </c>
      <c r="F170" s="1" t="s">
        <v>179</v>
      </c>
      <c r="G170" s="1">
        <v>682</v>
      </c>
      <c r="H170" s="2">
        <v>2</v>
      </c>
      <c r="J170" s="1" t="s">
        <v>195</v>
      </c>
      <c r="K170" s="1">
        <v>563</v>
      </c>
      <c r="L170" s="2">
        <v>2</v>
      </c>
      <c r="M170" s="2" t="s">
        <v>145</v>
      </c>
    </row>
    <row r="171" spans="1:14" x14ac:dyDescent="0.2">
      <c r="A171" s="1" t="s">
        <v>196</v>
      </c>
      <c r="B171" s="1">
        <v>548</v>
      </c>
      <c r="C171" s="2">
        <v>2</v>
      </c>
      <c r="D171" s="2" t="s">
        <v>145</v>
      </c>
      <c r="F171" s="1" t="s">
        <v>180</v>
      </c>
      <c r="G171" s="1">
        <v>666</v>
      </c>
      <c r="H171" s="2">
        <v>2</v>
      </c>
      <c r="J171" s="1" t="s">
        <v>196</v>
      </c>
      <c r="K171" s="1">
        <v>548</v>
      </c>
      <c r="L171" s="2">
        <v>2</v>
      </c>
      <c r="M171" s="2" t="s">
        <v>145</v>
      </c>
    </row>
    <row r="172" spans="1:14" x14ac:dyDescent="0.2">
      <c r="A172" s="1" t="s">
        <v>197</v>
      </c>
      <c r="B172" s="1">
        <v>643</v>
      </c>
      <c r="C172" s="2">
        <v>2</v>
      </c>
      <c r="D172" s="2" t="s">
        <v>145</v>
      </c>
      <c r="F172" s="1" t="s">
        <v>181</v>
      </c>
      <c r="G172" s="1">
        <v>803</v>
      </c>
      <c r="H172" s="2">
        <v>2</v>
      </c>
      <c r="J172" s="1" t="s">
        <v>197</v>
      </c>
      <c r="K172" s="1">
        <v>643</v>
      </c>
      <c r="L172" s="2">
        <v>2</v>
      </c>
      <c r="M172" s="2" t="s">
        <v>145</v>
      </c>
    </row>
    <row r="173" spans="1:14" x14ac:dyDescent="0.2">
      <c r="A173" s="1" t="s">
        <v>198</v>
      </c>
      <c r="B173" s="1">
        <v>577</v>
      </c>
      <c r="C173" s="2">
        <v>2</v>
      </c>
      <c r="D173" s="2" t="s">
        <v>145</v>
      </c>
      <c r="F173" s="1" t="s">
        <v>199</v>
      </c>
      <c r="G173" s="1">
        <v>912</v>
      </c>
      <c r="H173" s="2">
        <v>2</v>
      </c>
      <c r="J173" s="1" t="s">
        <v>198</v>
      </c>
      <c r="K173" s="1">
        <v>577</v>
      </c>
      <c r="L173" s="2">
        <v>2</v>
      </c>
      <c r="M173" s="2" t="s">
        <v>145</v>
      </c>
      <c r="N173" s="1">
        <f>AVERAGE(K106:K173)</f>
        <v>610.73529411764707</v>
      </c>
    </row>
    <row r="174" spans="1:14" x14ac:dyDescent="0.2">
      <c r="A174" s="1" t="s">
        <v>200</v>
      </c>
      <c r="B174" s="1">
        <v>765</v>
      </c>
      <c r="C174" s="2">
        <v>2</v>
      </c>
      <c r="D174" s="2" t="s">
        <v>201</v>
      </c>
      <c r="F174" s="1" t="s">
        <v>182</v>
      </c>
      <c r="G174" s="1">
        <v>621</v>
      </c>
      <c r="H174" s="2">
        <v>2</v>
      </c>
      <c r="J174" s="1" t="s">
        <v>200</v>
      </c>
      <c r="K174" s="1">
        <v>765</v>
      </c>
      <c r="L174" s="2">
        <v>2</v>
      </c>
      <c r="M174" s="2" t="s">
        <v>201</v>
      </c>
      <c r="N174">
        <f>COUNT(K106:K173)</f>
        <v>68</v>
      </c>
    </row>
    <row r="175" spans="1:14" x14ac:dyDescent="0.2">
      <c r="A175" s="1" t="s">
        <v>202</v>
      </c>
      <c r="B175" s="1">
        <v>664</v>
      </c>
      <c r="C175" s="2">
        <v>2</v>
      </c>
      <c r="D175" s="2" t="s">
        <v>201</v>
      </c>
      <c r="F175" s="1" t="s">
        <v>183</v>
      </c>
      <c r="G175" s="1">
        <v>638</v>
      </c>
      <c r="H175" s="2">
        <v>2</v>
      </c>
      <c r="J175" s="1" t="s">
        <v>202</v>
      </c>
      <c r="K175" s="1">
        <v>664</v>
      </c>
      <c r="L175" s="2">
        <v>2</v>
      </c>
      <c r="M175" s="2" t="s">
        <v>201</v>
      </c>
      <c r="N175" s="1">
        <f>STDEV(K106:K173)</f>
        <v>106.14557978958634</v>
      </c>
    </row>
    <row r="176" spans="1:14" x14ac:dyDescent="0.2">
      <c r="A176" s="1" t="s">
        <v>203</v>
      </c>
      <c r="B176" s="1">
        <v>678</v>
      </c>
      <c r="C176" s="2">
        <v>2</v>
      </c>
      <c r="D176" s="2" t="s">
        <v>201</v>
      </c>
      <c r="F176" s="1" t="s">
        <v>184</v>
      </c>
      <c r="G176" s="1">
        <v>646</v>
      </c>
      <c r="H176" s="2">
        <v>2</v>
      </c>
      <c r="J176" s="1" t="s">
        <v>203</v>
      </c>
      <c r="K176" s="1">
        <v>678</v>
      </c>
      <c r="L176" s="2">
        <v>2</v>
      </c>
      <c r="M176" s="2" t="s">
        <v>201</v>
      </c>
    </row>
    <row r="177" spans="1:13" x14ac:dyDescent="0.2">
      <c r="A177" s="1" t="s">
        <v>204</v>
      </c>
      <c r="B177" s="1">
        <v>614</v>
      </c>
      <c r="C177" s="2">
        <v>2</v>
      </c>
      <c r="D177" s="2" t="s">
        <v>201</v>
      </c>
      <c r="F177" s="1" t="s">
        <v>185</v>
      </c>
      <c r="G177" s="1">
        <v>923</v>
      </c>
      <c r="H177" s="2">
        <v>2</v>
      </c>
      <c r="J177" s="1" t="s">
        <v>204</v>
      </c>
      <c r="K177" s="1">
        <v>614</v>
      </c>
      <c r="L177" s="2">
        <v>2</v>
      </c>
      <c r="M177" s="2" t="s">
        <v>201</v>
      </c>
    </row>
    <row r="178" spans="1:13" x14ac:dyDescent="0.2">
      <c r="A178" s="1" t="s">
        <v>205</v>
      </c>
      <c r="B178" s="1">
        <v>802</v>
      </c>
      <c r="C178" s="2">
        <v>2</v>
      </c>
      <c r="D178" s="2" t="s">
        <v>201</v>
      </c>
      <c r="F178" s="1" t="s">
        <v>186</v>
      </c>
      <c r="G178" s="1">
        <v>732</v>
      </c>
      <c r="H178" s="2">
        <v>2</v>
      </c>
      <c r="J178" s="1" t="s">
        <v>205</v>
      </c>
      <c r="K178" s="1">
        <v>802</v>
      </c>
      <c r="L178" s="2">
        <v>2</v>
      </c>
      <c r="M178" s="2" t="s">
        <v>201</v>
      </c>
    </row>
    <row r="179" spans="1:13" x14ac:dyDescent="0.2">
      <c r="A179" s="1" t="s">
        <v>206</v>
      </c>
      <c r="B179" s="1">
        <v>579</v>
      </c>
      <c r="C179" s="2">
        <v>2</v>
      </c>
      <c r="D179" s="2" t="s">
        <v>201</v>
      </c>
      <c r="F179" s="1" t="s">
        <v>187</v>
      </c>
      <c r="G179" s="1">
        <v>684</v>
      </c>
      <c r="H179" s="2">
        <v>2</v>
      </c>
      <c r="J179" s="1" t="s">
        <v>206</v>
      </c>
      <c r="K179" s="1">
        <v>579</v>
      </c>
      <c r="L179" s="2">
        <v>2</v>
      </c>
      <c r="M179" s="2" t="s">
        <v>201</v>
      </c>
    </row>
    <row r="180" spans="1:13" x14ac:dyDescent="0.2">
      <c r="A180" s="1" t="s">
        <v>207</v>
      </c>
      <c r="B180" s="1">
        <v>630</v>
      </c>
      <c r="C180" s="2">
        <v>2</v>
      </c>
      <c r="D180" s="2" t="s">
        <v>201</v>
      </c>
      <c r="F180" s="1" t="s">
        <v>188</v>
      </c>
      <c r="G180" s="1">
        <v>805</v>
      </c>
      <c r="H180" s="2">
        <v>2</v>
      </c>
      <c r="J180" s="1" t="s">
        <v>207</v>
      </c>
      <c r="K180" s="1">
        <v>630</v>
      </c>
      <c r="L180" s="2">
        <v>2</v>
      </c>
      <c r="M180" s="2" t="s">
        <v>201</v>
      </c>
    </row>
    <row r="181" spans="1:13" x14ac:dyDescent="0.2">
      <c r="A181" s="1" t="s">
        <v>208</v>
      </c>
      <c r="B181" s="1">
        <v>586</v>
      </c>
      <c r="C181" s="2">
        <v>2</v>
      </c>
      <c r="D181" s="2" t="s">
        <v>201</v>
      </c>
      <c r="F181" s="1" t="s">
        <v>200</v>
      </c>
      <c r="G181" s="1">
        <v>765</v>
      </c>
      <c r="H181" s="2">
        <v>2</v>
      </c>
      <c r="J181" s="1" t="s">
        <v>208</v>
      </c>
      <c r="K181" s="1">
        <v>586</v>
      </c>
      <c r="L181" s="2">
        <v>2</v>
      </c>
      <c r="M181" s="2" t="s">
        <v>201</v>
      </c>
    </row>
    <row r="182" spans="1:13" x14ac:dyDescent="0.2">
      <c r="A182" s="1" t="s">
        <v>209</v>
      </c>
      <c r="B182" s="1">
        <v>585</v>
      </c>
      <c r="C182" s="2">
        <v>2</v>
      </c>
      <c r="D182" s="2" t="s">
        <v>201</v>
      </c>
      <c r="F182" s="1" t="s">
        <v>202</v>
      </c>
      <c r="G182" s="1">
        <v>664</v>
      </c>
      <c r="H182" s="2">
        <v>2</v>
      </c>
      <c r="J182" s="1" t="s">
        <v>209</v>
      </c>
      <c r="K182" s="1">
        <v>585</v>
      </c>
      <c r="L182" s="2">
        <v>2</v>
      </c>
      <c r="M182" s="2" t="s">
        <v>201</v>
      </c>
    </row>
    <row r="183" spans="1:13" x14ac:dyDescent="0.2">
      <c r="A183" s="1" t="s">
        <v>210</v>
      </c>
      <c r="B183" s="1">
        <v>922</v>
      </c>
      <c r="C183" s="2">
        <v>2</v>
      </c>
      <c r="D183" s="2" t="s">
        <v>201</v>
      </c>
      <c r="F183" s="1" t="s">
        <v>203</v>
      </c>
      <c r="G183" s="1">
        <v>678</v>
      </c>
      <c r="H183" s="2">
        <v>2</v>
      </c>
      <c r="J183" s="1" t="s">
        <v>210</v>
      </c>
      <c r="K183" s="1">
        <v>922</v>
      </c>
      <c r="L183" s="2">
        <v>2</v>
      </c>
      <c r="M183" s="2" t="s">
        <v>201</v>
      </c>
    </row>
    <row r="184" spans="1:13" x14ac:dyDescent="0.2">
      <c r="A184" s="1" t="s">
        <v>211</v>
      </c>
      <c r="B184" s="1">
        <v>602</v>
      </c>
      <c r="C184" s="2">
        <v>2</v>
      </c>
      <c r="D184" s="2" t="s">
        <v>201</v>
      </c>
      <c r="F184" s="1" t="s">
        <v>212</v>
      </c>
      <c r="G184" s="1">
        <v>673</v>
      </c>
      <c r="H184" s="2">
        <v>2</v>
      </c>
      <c r="J184" s="1" t="s">
        <v>211</v>
      </c>
      <c r="K184" s="1">
        <v>602</v>
      </c>
      <c r="L184" s="2">
        <v>2</v>
      </c>
      <c r="M184" s="2" t="s">
        <v>201</v>
      </c>
    </row>
    <row r="185" spans="1:13" x14ac:dyDescent="0.2">
      <c r="A185" s="1" t="s">
        <v>213</v>
      </c>
      <c r="B185" s="1">
        <v>631</v>
      </c>
      <c r="C185" s="2">
        <v>2</v>
      </c>
      <c r="D185" s="2" t="s">
        <v>201</v>
      </c>
      <c r="F185" s="1" t="s">
        <v>214</v>
      </c>
      <c r="G185" s="1">
        <v>631</v>
      </c>
      <c r="H185" s="2">
        <v>2</v>
      </c>
      <c r="J185" s="1" t="s">
        <v>213</v>
      </c>
      <c r="K185" s="1">
        <v>631</v>
      </c>
      <c r="L185" s="2">
        <v>2</v>
      </c>
      <c r="M185" s="2" t="s">
        <v>201</v>
      </c>
    </row>
    <row r="186" spans="1:13" x14ac:dyDescent="0.2">
      <c r="A186" s="1" t="s">
        <v>215</v>
      </c>
      <c r="B186" s="1">
        <v>571</v>
      </c>
      <c r="C186" s="2">
        <v>2</v>
      </c>
      <c r="D186" s="2" t="s">
        <v>201</v>
      </c>
      <c r="F186" s="1" t="s">
        <v>216</v>
      </c>
      <c r="G186" s="1">
        <v>611</v>
      </c>
      <c r="H186" s="2">
        <v>2</v>
      </c>
      <c r="J186" s="1" t="s">
        <v>215</v>
      </c>
      <c r="K186" s="1">
        <v>571</v>
      </c>
      <c r="L186" s="2">
        <v>2</v>
      </c>
      <c r="M186" s="2" t="s">
        <v>201</v>
      </c>
    </row>
    <row r="187" spans="1:13" x14ac:dyDescent="0.2">
      <c r="A187" s="1" t="s">
        <v>217</v>
      </c>
      <c r="B187" s="1">
        <v>622</v>
      </c>
      <c r="C187" s="2">
        <v>2</v>
      </c>
      <c r="D187" s="2" t="s">
        <v>201</v>
      </c>
      <c r="F187" s="1" t="s">
        <v>218</v>
      </c>
      <c r="G187" s="1">
        <v>574</v>
      </c>
      <c r="H187" s="2">
        <v>2</v>
      </c>
      <c r="J187" s="1" t="s">
        <v>217</v>
      </c>
      <c r="K187" s="1">
        <v>622</v>
      </c>
      <c r="L187" s="2">
        <v>2</v>
      </c>
      <c r="M187" s="2" t="s">
        <v>201</v>
      </c>
    </row>
    <row r="188" spans="1:13" x14ac:dyDescent="0.2">
      <c r="A188" s="1" t="s">
        <v>219</v>
      </c>
      <c r="B188" s="1">
        <v>790</v>
      </c>
      <c r="C188" s="2">
        <v>2</v>
      </c>
      <c r="D188" s="2" t="s">
        <v>201</v>
      </c>
      <c r="F188" s="1" t="s">
        <v>220</v>
      </c>
      <c r="G188" s="1">
        <v>580</v>
      </c>
      <c r="H188" s="2">
        <v>2</v>
      </c>
      <c r="J188" s="1" t="s">
        <v>219</v>
      </c>
      <c r="K188" s="1">
        <v>790</v>
      </c>
      <c r="L188" s="2">
        <v>2</v>
      </c>
      <c r="M188" s="2" t="s">
        <v>201</v>
      </c>
    </row>
    <row r="189" spans="1:13" x14ac:dyDescent="0.2">
      <c r="A189" s="1" t="s">
        <v>221</v>
      </c>
      <c r="B189" s="1">
        <v>1001</v>
      </c>
      <c r="C189" s="2">
        <v>3</v>
      </c>
      <c r="D189" s="2" t="s">
        <v>201</v>
      </c>
      <c r="F189" s="1" t="s">
        <v>222</v>
      </c>
      <c r="G189" s="1">
        <v>1001</v>
      </c>
      <c r="H189" s="2">
        <v>2</v>
      </c>
      <c r="J189" s="1" t="s">
        <v>221</v>
      </c>
      <c r="K189" s="1">
        <v>1001</v>
      </c>
      <c r="L189" s="2">
        <v>3</v>
      </c>
      <c r="M189" s="2" t="s">
        <v>201</v>
      </c>
    </row>
    <row r="190" spans="1:13" x14ac:dyDescent="0.2">
      <c r="A190" s="1" t="s">
        <v>223</v>
      </c>
      <c r="B190" s="1">
        <v>721</v>
      </c>
      <c r="C190" s="2">
        <v>3</v>
      </c>
      <c r="D190" s="2" t="s">
        <v>201</v>
      </c>
      <c r="F190" s="1" t="s">
        <v>224</v>
      </c>
      <c r="G190" s="1">
        <v>500</v>
      </c>
      <c r="H190" s="2">
        <v>2</v>
      </c>
      <c r="J190" s="1" t="s">
        <v>223</v>
      </c>
      <c r="K190" s="1">
        <v>721</v>
      </c>
      <c r="L190" s="2">
        <v>3</v>
      </c>
      <c r="M190" s="2" t="s">
        <v>201</v>
      </c>
    </row>
    <row r="191" spans="1:13" x14ac:dyDescent="0.2">
      <c r="A191" s="1" t="s">
        <v>225</v>
      </c>
      <c r="B191" s="1">
        <v>558</v>
      </c>
      <c r="C191" s="2">
        <v>3</v>
      </c>
      <c r="D191" s="2" t="s">
        <v>201</v>
      </c>
      <c r="F191" s="1" t="s">
        <v>226</v>
      </c>
      <c r="G191" s="1">
        <v>507</v>
      </c>
      <c r="H191" s="2">
        <v>2</v>
      </c>
      <c r="J191" s="1" t="s">
        <v>225</v>
      </c>
      <c r="K191" s="1">
        <v>558</v>
      </c>
      <c r="L191" s="2">
        <v>3</v>
      </c>
      <c r="M191" s="2" t="s">
        <v>201</v>
      </c>
    </row>
    <row r="192" spans="1:13" x14ac:dyDescent="0.2">
      <c r="A192" s="1" t="s">
        <v>227</v>
      </c>
      <c r="B192" s="1">
        <v>627</v>
      </c>
      <c r="C192" s="2">
        <v>3</v>
      </c>
      <c r="D192" s="2" t="s">
        <v>201</v>
      </c>
      <c r="F192" s="1" t="s">
        <v>228</v>
      </c>
      <c r="G192" s="1">
        <v>604</v>
      </c>
      <c r="H192" s="2">
        <v>2</v>
      </c>
      <c r="J192" s="1" t="s">
        <v>227</v>
      </c>
      <c r="K192" s="1">
        <v>627</v>
      </c>
      <c r="L192" s="2">
        <v>3</v>
      </c>
      <c r="M192" s="2" t="s">
        <v>201</v>
      </c>
    </row>
    <row r="193" spans="1:13" x14ac:dyDescent="0.2">
      <c r="A193" s="1" t="s">
        <v>229</v>
      </c>
      <c r="B193" s="1">
        <v>788</v>
      </c>
      <c r="C193" s="2">
        <v>3</v>
      </c>
      <c r="D193" s="2" t="s">
        <v>201</v>
      </c>
      <c r="F193" s="1" t="s">
        <v>230</v>
      </c>
      <c r="G193" s="1">
        <v>503</v>
      </c>
      <c r="H193" s="2">
        <v>2</v>
      </c>
      <c r="J193" s="1" t="s">
        <v>229</v>
      </c>
      <c r="K193" s="1">
        <v>788</v>
      </c>
      <c r="L193" s="2">
        <v>3</v>
      </c>
      <c r="M193" s="2" t="s">
        <v>201</v>
      </c>
    </row>
    <row r="194" spans="1:13" x14ac:dyDescent="0.2">
      <c r="A194" s="1" t="s">
        <v>231</v>
      </c>
      <c r="B194" s="1">
        <v>689</v>
      </c>
      <c r="C194" s="2">
        <v>3</v>
      </c>
      <c r="D194" s="2" t="s">
        <v>201</v>
      </c>
      <c r="F194" s="1" t="s">
        <v>232</v>
      </c>
      <c r="G194" s="1">
        <v>568</v>
      </c>
      <c r="H194" s="2">
        <v>2</v>
      </c>
      <c r="J194" s="1" t="s">
        <v>231</v>
      </c>
      <c r="K194" s="1">
        <v>689</v>
      </c>
      <c r="L194" s="2">
        <v>3</v>
      </c>
      <c r="M194" s="2" t="s">
        <v>201</v>
      </c>
    </row>
    <row r="195" spans="1:13" x14ac:dyDescent="0.2">
      <c r="A195" s="1" t="s">
        <v>233</v>
      </c>
      <c r="B195" s="1">
        <v>541</v>
      </c>
      <c r="C195" s="2">
        <v>3</v>
      </c>
      <c r="D195" s="2" t="s">
        <v>201</v>
      </c>
      <c r="F195" s="1" t="s">
        <v>234</v>
      </c>
      <c r="G195" s="1">
        <v>528</v>
      </c>
      <c r="H195" s="2">
        <v>2</v>
      </c>
      <c r="J195" s="1" t="s">
        <v>233</v>
      </c>
      <c r="K195" s="1">
        <v>541</v>
      </c>
      <c r="L195" s="2">
        <v>3</v>
      </c>
      <c r="M195" s="2" t="s">
        <v>201</v>
      </c>
    </row>
    <row r="196" spans="1:13" x14ac:dyDescent="0.2">
      <c r="A196" s="1" t="s">
        <v>235</v>
      </c>
      <c r="B196" s="1">
        <v>656</v>
      </c>
      <c r="C196" s="2">
        <v>3</v>
      </c>
      <c r="D196" s="2" t="s">
        <v>201</v>
      </c>
      <c r="F196" s="1" t="s">
        <v>236</v>
      </c>
      <c r="G196" s="1">
        <v>495</v>
      </c>
      <c r="H196" s="2">
        <v>2</v>
      </c>
      <c r="J196" s="1" t="s">
        <v>235</v>
      </c>
      <c r="K196" s="1">
        <v>656</v>
      </c>
      <c r="L196" s="2">
        <v>3</v>
      </c>
      <c r="M196" s="2" t="s">
        <v>201</v>
      </c>
    </row>
    <row r="197" spans="1:13" x14ac:dyDescent="0.2">
      <c r="A197" s="1" t="s">
        <v>237</v>
      </c>
      <c r="B197" s="1">
        <v>436</v>
      </c>
      <c r="C197" s="2">
        <v>3</v>
      </c>
      <c r="D197" s="2" t="s">
        <v>201</v>
      </c>
      <c r="F197" s="1" t="s">
        <v>238</v>
      </c>
      <c r="G197" s="1">
        <v>611</v>
      </c>
      <c r="H197" s="2">
        <v>2</v>
      </c>
      <c r="J197" s="1" t="s">
        <v>237</v>
      </c>
      <c r="K197" s="1">
        <v>436</v>
      </c>
      <c r="L197" s="2">
        <v>3</v>
      </c>
      <c r="M197" s="2" t="s">
        <v>201</v>
      </c>
    </row>
    <row r="198" spans="1:13" x14ac:dyDescent="0.2">
      <c r="A198" s="1" t="s">
        <v>239</v>
      </c>
      <c r="B198" s="1">
        <v>611</v>
      </c>
      <c r="C198" s="2">
        <v>3</v>
      </c>
      <c r="D198" s="2" t="s">
        <v>201</v>
      </c>
      <c r="F198" s="1" t="s">
        <v>240</v>
      </c>
      <c r="G198" s="1">
        <v>498</v>
      </c>
      <c r="H198" s="2">
        <v>2</v>
      </c>
      <c r="J198" s="1" t="s">
        <v>239</v>
      </c>
      <c r="K198" s="1">
        <v>611</v>
      </c>
      <c r="L198" s="2">
        <v>3</v>
      </c>
      <c r="M198" s="2" t="s">
        <v>201</v>
      </c>
    </row>
    <row r="199" spans="1:13" x14ac:dyDescent="0.2">
      <c r="A199" s="1" t="s">
        <v>241</v>
      </c>
      <c r="B199" s="1">
        <v>496</v>
      </c>
      <c r="C199" s="2">
        <v>3</v>
      </c>
      <c r="D199" s="2" t="s">
        <v>201</v>
      </c>
      <c r="F199" s="1" t="s">
        <v>242</v>
      </c>
      <c r="G199" s="1">
        <v>543</v>
      </c>
      <c r="H199" s="2">
        <v>2</v>
      </c>
      <c r="J199" s="1" t="s">
        <v>241</v>
      </c>
      <c r="K199" s="1">
        <v>496</v>
      </c>
      <c r="L199" s="2">
        <v>3</v>
      </c>
      <c r="M199" s="2" t="s">
        <v>201</v>
      </c>
    </row>
    <row r="200" spans="1:13" x14ac:dyDescent="0.2">
      <c r="A200" s="1" t="s">
        <v>243</v>
      </c>
      <c r="B200" s="1">
        <v>558</v>
      </c>
      <c r="C200" s="2">
        <v>3</v>
      </c>
      <c r="D200" s="2" t="s">
        <v>201</v>
      </c>
      <c r="F200" s="1" t="s">
        <v>244</v>
      </c>
      <c r="G200" s="1">
        <v>648</v>
      </c>
      <c r="H200" s="2">
        <v>2</v>
      </c>
      <c r="J200" s="1" t="s">
        <v>243</v>
      </c>
      <c r="K200" s="1">
        <v>558</v>
      </c>
      <c r="L200" s="2">
        <v>3</v>
      </c>
      <c r="M200" s="2" t="s">
        <v>201</v>
      </c>
    </row>
    <row r="201" spans="1:13" x14ac:dyDescent="0.2">
      <c r="A201" s="1" t="s">
        <v>245</v>
      </c>
      <c r="B201" s="1">
        <v>516</v>
      </c>
      <c r="C201" s="2">
        <v>3</v>
      </c>
      <c r="D201" s="2" t="s">
        <v>201</v>
      </c>
      <c r="F201" s="1" t="s">
        <v>246</v>
      </c>
      <c r="G201" s="1">
        <v>612</v>
      </c>
      <c r="H201" s="2">
        <v>2</v>
      </c>
      <c r="J201" s="1" t="s">
        <v>245</v>
      </c>
      <c r="K201" s="1">
        <v>516</v>
      </c>
      <c r="L201" s="2">
        <v>3</v>
      </c>
      <c r="M201" s="2" t="s">
        <v>201</v>
      </c>
    </row>
    <row r="202" spans="1:13" x14ac:dyDescent="0.2">
      <c r="A202" s="1" t="s">
        <v>247</v>
      </c>
      <c r="B202" s="1">
        <v>539</v>
      </c>
      <c r="C202" s="2">
        <v>3</v>
      </c>
      <c r="D202" s="2" t="s">
        <v>201</v>
      </c>
      <c r="F202" s="1" t="s">
        <v>248</v>
      </c>
      <c r="G202" s="1">
        <v>601</v>
      </c>
      <c r="H202" s="2">
        <v>2</v>
      </c>
      <c r="J202" s="1" t="s">
        <v>247</v>
      </c>
      <c r="K202" s="1">
        <v>539</v>
      </c>
      <c r="L202" s="2">
        <v>3</v>
      </c>
      <c r="M202" s="2" t="s">
        <v>201</v>
      </c>
    </row>
    <row r="203" spans="1:13" x14ac:dyDescent="0.2">
      <c r="A203" s="1" t="s">
        <v>249</v>
      </c>
      <c r="B203" s="1">
        <v>577</v>
      </c>
      <c r="C203" s="2">
        <v>3</v>
      </c>
      <c r="D203" s="2" t="s">
        <v>201</v>
      </c>
      <c r="F203" s="1" t="s">
        <v>250</v>
      </c>
      <c r="G203" s="1">
        <v>618</v>
      </c>
      <c r="H203" s="2">
        <v>2</v>
      </c>
      <c r="J203" s="1" t="s">
        <v>249</v>
      </c>
      <c r="K203" s="1">
        <v>577</v>
      </c>
      <c r="L203" s="2">
        <v>3</v>
      </c>
      <c r="M203" s="2" t="s">
        <v>201</v>
      </c>
    </row>
    <row r="204" spans="1:13" x14ac:dyDescent="0.2">
      <c r="A204" s="1" t="s">
        <v>251</v>
      </c>
      <c r="B204" s="1">
        <v>633</v>
      </c>
      <c r="C204" s="2">
        <v>3</v>
      </c>
      <c r="D204" s="2" t="s">
        <v>201</v>
      </c>
      <c r="F204" s="1" t="s">
        <v>252</v>
      </c>
      <c r="G204" s="1">
        <v>492</v>
      </c>
      <c r="H204" s="2">
        <v>2</v>
      </c>
      <c r="J204" s="1" t="s">
        <v>251</v>
      </c>
      <c r="K204" s="1">
        <v>633</v>
      </c>
      <c r="L204" s="2">
        <v>3</v>
      </c>
      <c r="M204" s="2" t="s">
        <v>201</v>
      </c>
    </row>
    <row r="205" spans="1:13" x14ac:dyDescent="0.2">
      <c r="A205" s="1" t="s">
        <v>253</v>
      </c>
      <c r="B205" s="1">
        <v>567</v>
      </c>
      <c r="C205" s="2">
        <v>3</v>
      </c>
      <c r="D205" s="2" t="s">
        <v>201</v>
      </c>
      <c r="F205" s="1" t="s">
        <v>254</v>
      </c>
      <c r="G205" s="1">
        <v>526</v>
      </c>
      <c r="H205" s="2">
        <v>2</v>
      </c>
      <c r="J205" s="1" t="s">
        <v>253</v>
      </c>
      <c r="K205" s="1">
        <v>567</v>
      </c>
      <c r="L205" s="2">
        <v>3</v>
      </c>
      <c r="M205" s="2" t="s">
        <v>201</v>
      </c>
    </row>
    <row r="206" spans="1:13" x14ac:dyDescent="0.2">
      <c r="A206" s="1" t="s">
        <v>255</v>
      </c>
      <c r="B206" s="1">
        <v>562</v>
      </c>
      <c r="C206" s="2">
        <v>3</v>
      </c>
      <c r="D206" s="2" t="s">
        <v>201</v>
      </c>
      <c r="F206" s="1" t="s">
        <v>256</v>
      </c>
      <c r="G206" s="1">
        <v>567</v>
      </c>
      <c r="H206" s="2">
        <v>2</v>
      </c>
      <c r="J206" s="1" t="s">
        <v>255</v>
      </c>
      <c r="K206" s="1">
        <v>562</v>
      </c>
      <c r="L206" s="2">
        <v>3</v>
      </c>
      <c r="M206" s="2" t="s">
        <v>201</v>
      </c>
    </row>
    <row r="207" spans="1:13" x14ac:dyDescent="0.2">
      <c r="A207" s="1" t="s">
        <v>257</v>
      </c>
      <c r="B207" s="1">
        <v>526</v>
      </c>
      <c r="C207" s="2">
        <v>3</v>
      </c>
      <c r="D207" s="2" t="s">
        <v>201</v>
      </c>
      <c r="F207" s="1" t="s">
        <v>258</v>
      </c>
      <c r="G207" s="1">
        <v>831</v>
      </c>
      <c r="H207" s="2">
        <v>2</v>
      </c>
      <c r="J207" s="1" t="s">
        <v>257</v>
      </c>
      <c r="K207" s="1">
        <v>526</v>
      </c>
      <c r="L207" s="2">
        <v>3</v>
      </c>
      <c r="M207" s="2" t="s">
        <v>201</v>
      </c>
    </row>
    <row r="208" spans="1:13" x14ac:dyDescent="0.2">
      <c r="A208" s="1" t="s">
        <v>259</v>
      </c>
      <c r="B208" s="1">
        <v>602</v>
      </c>
      <c r="C208" s="2">
        <v>3</v>
      </c>
      <c r="D208" s="2" t="s">
        <v>201</v>
      </c>
      <c r="F208" s="1" t="s">
        <v>260</v>
      </c>
      <c r="G208" s="1">
        <v>832</v>
      </c>
      <c r="H208" s="2">
        <v>2</v>
      </c>
      <c r="J208" s="1" t="s">
        <v>259</v>
      </c>
      <c r="K208" s="1">
        <v>602</v>
      </c>
      <c r="L208" s="2">
        <v>3</v>
      </c>
      <c r="M208" s="2" t="s">
        <v>201</v>
      </c>
    </row>
    <row r="209" spans="1:14" x14ac:dyDescent="0.2">
      <c r="A209" s="1" t="s">
        <v>261</v>
      </c>
      <c r="B209" s="1">
        <v>594</v>
      </c>
      <c r="C209" s="2">
        <v>3</v>
      </c>
      <c r="D209" s="2" t="s">
        <v>201</v>
      </c>
      <c r="F209" s="1" t="s">
        <v>262</v>
      </c>
      <c r="G209" s="1">
        <v>740</v>
      </c>
      <c r="H209" s="2">
        <v>2</v>
      </c>
      <c r="J209" s="1" t="s">
        <v>261</v>
      </c>
      <c r="K209" s="1">
        <v>594</v>
      </c>
      <c r="L209" s="2">
        <v>3</v>
      </c>
      <c r="M209" s="2" t="s">
        <v>201</v>
      </c>
    </row>
    <row r="210" spans="1:14" x14ac:dyDescent="0.2">
      <c r="A210" s="1" t="s">
        <v>263</v>
      </c>
      <c r="B210" s="1">
        <v>738</v>
      </c>
      <c r="C210" s="2">
        <v>3</v>
      </c>
      <c r="D210" s="2" t="s">
        <v>201</v>
      </c>
      <c r="F210" s="1" t="s">
        <v>264</v>
      </c>
      <c r="G210" s="1">
        <v>740</v>
      </c>
      <c r="H210" s="2">
        <v>2</v>
      </c>
      <c r="J210" s="1" t="s">
        <v>263</v>
      </c>
      <c r="K210" s="1">
        <v>738</v>
      </c>
      <c r="L210" s="2">
        <v>3</v>
      </c>
      <c r="M210" s="2" t="s">
        <v>201</v>
      </c>
    </row>
    <row r="211" spans="1:14" x14ac:dyDescent="0.2">
      <c r="A211" s="1" t="s">
        <v>265</v>
      </c>
      <c r="B211" s="1">
        <v>700</v>
      </c>
      <c r="C211" s="2">
        <v>3</v>
      </c>
      <c r="D211" s="2" t="s">
        <v>201</v>
      </c>
      <c r="F211" s="1" t="s">
        <v>266</v>
      </c>
      <c r="G211" s="1">
        <v>897</v>
      </c>
      <c r="H211" s="2">
        <v>2</v>
      </c>
      <c r="J211" s="1" t="s">
        <v>265</v>
      </c>
      <c r="K211" s="1">
        <v>700</v>
      </c>
      <c r="L211" s="2">
        <v>3</v>
      </c>
      <c r="M211" s="2" t="s">
        <v>201</v>
      </c>
    </row>
    <row r="212" spans="1:14" x14ac:dyDescent="0.2">
      <c r="A212" s="1" t="s">
        <v>267</v>
      </c>
      <c r="B212" s="1">
        <v>574</v>
      </c>
      <c r="C212" s="2">
        <v>3</v>
      </c>
      <c r="D212" s="2" t="s">
        <v>201</v>
      </c>
      <c r="F212" s="1" t="s">
        <v>268</v>
      </c>
      <c r="G212" s="1">
        <v>911</v>
      </c>
      <c r="H212" s="2">
        <v>2</v>
      </c>
      <c r="J212" s="1" t="s">
        <v>267</v>
      </c>
      <c r="K212" s="1">
        <v>574</v>
      </c>
      <c r="L212" s="2">
        <v>3</v>
      </c>
      <c r="M212" s="2" t="s">
        <v>201</v>
      </c>
    </row>
    <row r="213" spans="1:14" x14ac:dyDescent="0.2">
      <c r="A213" s="1" t="s">
        <v>269</v>
      </c>
      <c r="B213" s="1">
        <v>753</v>
      </c>
      <c r="C213" s="2">
        <v>3</v>
      </c>
      <c r="D213" s="2" t="s">
        <v>201</v>
      </c>
      <c r="F213" s="1" t="s">
        <v>270</v>
      </c>
      <c r="G213" s="1">
        <v>1001</v>
      </c>
      <c r="H213" s="2">
        <v>2</v>
      </c>
      <c r="J213" s="1" t="s">
        <v>269</v>
      </c>
      <c r="K213" s="1">
        <v>753</v>
      </c>
      <c r="L213" s="2">
        <v>3</v>
      </c>
      <c r="M213" s="2" t="s">
        <v>201</v>
      </c>
    </row>
    <row r="214" spans="1:14" x14ac:dyDescent="0.2">
      <c r="A214" s="1" t="s">
        <v>271</v>
      </c>
      <c r="B214" s="1">
        <v>652</v>
      </c>
      <c r="C214" s="2">
        <v>3</v>
      </c>
      <c r="D214" s="2" t="s">
        <v>201</v>
      </c>
      <c r="F214" s="1" t="s">
        <v>272</v>
      </c>
      <c r="G214" s="1">
        <v>928</v>
      </c>
      <c r="H214" s="2">
        <v>2</v>
      </c>
      <c r="J214" s="1" t="s">
        <v>271</v>
      </c>
      <c r="K214" s="1">
        <v>652</v>
      </c>
      <c r="L214" s="2">
        <v>3</v>
      </c>
      <c r="M214" s="2" t="s">
        <v>201</v>
      </c>
    </row>
    <row r="215" spans="1:14" x14ac:dyDescent="0.2">
      <c r="A215" s="1" t="s">
        <v>273</v>
      </c>
      <c r="B215" s="1">
        <v>795</v>
      </c>
      <c r="C215" s="2">
        <v>3</v>
      </c>
      <c r="D215" s="2" t="s">
        <v>201</v>
      </c>
      <c r="F215" s="1" t="s">
        <v>274</v>
      </c>
      <c r="G215" s="1">
        <v>728</v>
      </c>
      <c r="H215" s="2">
        <v>2</v>
      </c>
      <c r="J215" s="1" t="s">
        <v>273</v>
      </c>
      <c r="K215" s="1">
        <v>795</v>
      </c>
      <c r="L215" s="2">
        <v>3</v>
      </c>
      <c r="M215" s="2" t="s">
        <v>201</v>
      </c>
      <c r="N215" s="1">
        <f>AVERAGE(K174:K215)</f>
        <v>644.07142857142856</v>
      </c>
    </row>
    <row r="216" spans="1:14" x14ac:dyDescent="0.2">
      <c r="A216" s="1" t="s">
        <v>275</v>
      </c>
      <c r="B216" s="1">
        <v>704</v>
      </c>
      <c r="C216" s="2">
        <v>3</v>
      </c>
      <c r="D216" s="2" t="s">
        <v>276</v>
      </c>
      <c r="F216" s="1" t="s">
        <v>277</v>
      </c>
      <c r="G216" s="1">
        <v>1001</v>
      </c>
      <c r="H216" s="2">
        <v>2</v>
      </c>
      <c r="J216" s="1" t="s">
        <v>275</v>
      </c>
      <c r="K216" s="1">
        <v>704</v>
      </c>
      <c r="L216" s="2">
        <v>3</v>
      </c>
      <c r="M216" s="2" t="s">
        <v>276</v>
      </c>
      <c r="N216">
        <f>COUNT(K174:K215)</f>
        <v>42</v>
      </c>
    </row>
    <row r="217" spans="1:14" x14ac:dyDescent="0.2">
      <c r="A217" s="1" t="s">
        <v>278</v>
      </c>
      <c r="B217" s="1">
        <v>735</v>
      </c>
      <c r="C217" s="2">
        <v>3</v>
      </c>
      <c r="D217" s="2" t="s">
        <v>276</v>
      </c>
      <c r="F217" s="1" t="s">
        <v>279</v>
      </c>
      <c r="G217" s="1">
        <v>824</v>
      </c>
      <c r="H217" s="2">
        <v>2</v>
      </c>
      <c r="J217" s="1" t="s">
        <v>278</v>
      </c>
      <c r="K217" s="1">
        <v>735</v>
      </c>
      <c r="L217" s="2">
        <v>3</v>
      </c>
      <c r="M217" s="2" t="s">
        <v>276</v>
      </c>
      <c r="N217" s="1">
        <f>STDEV(K174:K215)</f>
        <v>112.87601504978461</v>
      </c>
    </row>
    <row r="218" spans="1:14" x14ac:dyDescent="0.2">
      <c r="A218" s="1" t="s">
        <v>280</v>
      </c>
      <c r="B218" s="1">
        <v>526</v>
      </c>
      <c r="C218" s="2">
        <v>3</v>
      </c>
      <c r="D218" s="2" t="s">
        <v>276</v>
      </c>
      <c r="F218" s="1" t="s">
        <v>204</v>
      </c>
      <c r="G218" s="1">
        <v>614</v>
      </c>
      <c r="H218" s="2">
        <v>2</v>
      </c>
      <c r="J218" s="1" t="s">
        <v>280</v>
      </c>
      <c r="K218" s="1">
        <v>526</v>
      </c>
      <c r="L218" s="2">
        <v>3</v>
      </c>
      <c r="M218" s="2" t="s">
        <v>276</v>
      </c>
    </row>
    <row r="219" spans="1:14" x14ac:dyDescent="0.2">
      <c r="A219" s="1" t="s">
        <v>281</v>
      </c>
      <c r="B219" s="1">
        <v>948</v>
      </c>
      <c r="C219" s="2">
        <v>3</v>
      </c>
      <c r="D219" s="2" t="s">
        <v>276</v>
      </c>
      <c r="F219" s="1" t="s">
        <v>205</v>
      </c>
      <c r="G219" s="1">
        <v>802</v>
      </c>
      <c r="H219" s="2">
        <v>2</v>
      </c>
      <c r="J219" s="1" t="s">
        <v>281</v>
      </c>
      <c r="K219" s="1">
        <v>948</v>
      </c>
      <c r="L219" s="2">
        <v>3</v>
      </c>
      <c r="M219" s="2" t="s">
        <v>276</v>
      </c>
    </row>
    <row r="220" spans="1:14" x14ac:dyDescent="0.2">
      <c r="A220" s="1" t="s">
        <v>282</v>
      </c>
      <c r="B220" s="1">
        <v>643</v>
      </c>
      <c r="C220" s="2">
        <v>3</v>
      </c>
      <c r="D220" s="2" t="s">
        <v>276</v>
      </c>
      <c r="F220" s="1" t="s">
        <v>206</v>
      </c>
      <c r="G220" s="1">
        <v>579</v>
      </c>
      <c r="H220" s="2">
        <v>2</v>
      </c>
      <c r="J220" s="1" t="s">
        <v>282</v>
      </c>
      <c r="K220" s="1">
        <v>643</v>
      </c>
      <c r="L220" s="2">
        <v>3</v>
      </c>
      <c r="M220" s="2" t="s">
        <v>276</v>
      </c>
    </row>
    <row r="221" spans="1:14" x14ac:dyDescent="0.2">
      <c r="A221" s="1" t="s">
        <v>283</v>
      </c>
      <c r="B221" s="1">
        <v>554</v>
      </c>
      <c r="C221" s="2">
        <v>3</v>
      </c>
      <c r="D221" s="2" t="s">
        <v>276</v>
      </c>
      <c r="F221" s="1" t="s">
        <v>207</v>
      </c>
      <c r="G221" s="1">
        <v>630</v>
      </c>
      <c r="H221" s="2">
        <v>2</v>
      </c>
      <c r="J221" s="1" t="s">
        <v>283</v>
      </c>
      <c r="K221" s="1">
        <v>554</v>
      </c>
      <c r="L221" s="2">
        <v>3</v>
      </c>
      <c r="M221" s="2" t="s">
        <v>276</v>
      </c>
    </row>
    <row r="222" spans="1:14" x14ac:dyDescent="0.2">
      <c r="A222" s="1" t="s">
        <v>284</v>
      </c>
      <c r="B222" s="1">
        <v>577</v>
      </c>
      <c r="C222" s="2">
        <v>3</v>
      </c>
      <c r="D222" s="2" t="s">
        <v>276</v>
      </c>
      <c r="F222" s="1" t="s">
        <v>208</v>
      </c>
      <c r="G222" s="1">
        <v>586</v>
      </c>
      <c r="H222" s="2">
        <v>2</v>
      </c>
      <c r="J222" s="1" t="s">
        <v>284</v>
      </c>
      <c r="K222" s="1">
        <v>577</v>
      </c>
      <c r="L222" s="2">
        <v>3</v>
      </c>
      <c r="M222" s="2" t="s">
        <v>276</v>
      </c>
    </row>
    <row r="223" spans="1:14" x14ac:dyDescent="0.2">
      <c r="A223" s="1" t="s">
        <v>285</v>
      </c>
      <c r="B223" s="1">
        <v>668</v>
      </c>
      <c r="C223" s="2">
        <v>3</v>
      </c>
      <c r="D223" s="2" t="s">
        <v>276</v>
      </c>
      <c r="F223" s="1" t="s">
        <v>286</v>
      </c>
      <c r="G223" s="1">
        <v>647</v>
      </c>
      <c r="H223" s="2">
        <v>2</v>
      </c>
      <c r="J223" s="1" t="s">
        <v>285</v>
      </c>
      <c r="K223" s="1">
        <v>668</v>
      </c>
      <c r="L223" s="2">
        <v>3</v>
      </c>
      <c r="M223" s="2" t="s">
        <v>276</v>
      </c>
    </row>
    <row r="224" spans="1:14" x14ac:dyDescent="0.2">
      <c r="A224" s="1" t="s">
        <v>287</v>
      </c>
      <c r="B224" s="1">
        <v>618</v>
      </c>
      <c r="C224" s="2">
        <v>3</v>
      </c>
      <c r="D224" s="2" t="s">
        <v>276</v>
      </c>
      <c r="F224" s="1" t="s">
        <v>209</v>
      </c>
      <c r="G224" s="1">
        <v>585</v>
      </c>
      <c r="H224" s="2">
        <v>2</v>
      </c>
      <c r="J224" s="1" t="s">
        <v>287</v>
      </c>
      <c r="K224" s="1">
        <v>618</v>
      </c>
      <c r="L224" s="2">
        <v>3</v>
      </c>
      <c r="M224" s="2" t="s">
        <v>276</v>
      </c>
    </row>
    <row r="225" spans="1:14" x14ac:dyDescent="0.2">
      <c r="A225" s="1" t="s">
        <v>288</v>
      </c>
      <c r="B225" s="1">
        <v>689</v>
      </c>
      <c r="C225" s="2">
        <v>3</v>
      </c>
      <c r="D225" s="2" t="s">
        <v>276</v>
      </c>
      <c r="F225" s="1" t="s">
        <v>210</v>
      </c>
      <c r="G225" s="1">
        <v>922</v>
      </c>
      <c r="H225" s="2">
        <v>2</v>
      </c>
      <c r="J225" s="1" t="s">
        <v>288</v>
      </c>
      <c r="K225" s="1">
        <v>689</v>
      </c>
      <c r="L225" s="2">
        <v>3</v>
      </c>
      <c r="M225" s="2" t="s">
        <v>276</v>
      </c>
    </row>
    <row r="226" spans="1:14" x14ac:dyDescent="0.2">
      <c r="A226" s="1" t="s">
        <v>289</v>
      </c>
      <c r="B226" s="1">
        <v>575</v>
      </c>
      <c r="C226" s="2">
        <v>4</v>
      </c>
      <c r="D226" s="2" t="s">
        <v>276</v>
      </c>
      <c r="F226" s="1" t="s">
        <v>189</v>
      </c>
      <c r="G226" s="1">
        <v>614</v>
      </c>
      <c r="H226" s="2">
        <v>2</v>
      </c>
      <c r="J226" s="1" t="s">
        <v>289</v>
      </c>
      <c r="K226" s="1">
        <v>575</v>
      </c>
      <c r="L226" s="2">
        <v>4</v>
      </c>
      <c r="M226" s="2" t="s">
        <v>276</v>
      </c>
    </row>
    <row r="227" spans="1:14" x14ac:dyDescent="0.2">
      <c r="A227" s="1" t="s">
        <v>290</v>
      </c>
      <c r="B227" s="1">
        <v>659</v>
      </c>
      <c r="C227" s="2">
        <v>4</v>
      </c>
      <c r="D227" s="2" t="s">
        <v>276</v>
      </c>
      <c r="F227" s="1" t="s">
        <v>190</v>
      </c>
      <c r="G227" s="1">
        <v>822</v>
      </c>
      <c r="H227" s="2">
        <v>2</v>
      </c>
      <c r="J227" s="1" t="s">
        <v>290</v>
      </c>
      <c r="K227" s="1">
        <v>659</v>
      </c>
      <c r="L227" s="2">
        <v>4</v>
      </c>
      <c r="M227" s="2" t="s">
        <v>276</v>
      </c>
    </row>
    <row r="228" spans="1:14" x14ac:dyDescent="0.2">
      <c r="A228" s="1" t="s">
        <v>291</v>
      </c>
      <c r="B228" s="1">
        <v>1001</v>
      </c>
      <c r="C228" s="2">
        <v>4</v>
      </c>
      <c r="D228" s="2" t="s">
        <v>276</v>
      </c>
      <c r="F228" s="1" t="s">
        <v>191</v>
      </c>
      <c r="G228" s="1">
        <v>627</v>
      </c>
      <c r="H228" s="2">
        <v>2</v>
      </c>
      <c r="J228" s="1" t="s">
        <v>291</v>
      </c>
      <c r="K228" s="1">
        <v>1001</v>
      </c>
      <c r="L228" s="2">
        <v>4</v>
      </c>
      <c r="M228" s="2" t="s">
        <v>276</v>
      </c>
    </row>
    <row r="229" spans="1:14" x14ac:dyDescent="0.2">
      <c r="A229" s="1" t="s">
        <v>292</v>
      </c>
      <c r="B229" s="1">
        <v>598</v>
      </c>
      <c r="C229" s="2">
        <v>4</v>
      </c>
      <c r="D229" s="2" t="s">
        <v>276</v>
      </c>
      <c r="F229" s="1" t="s">
        <v>192</v>
      </c>
      <c r="G229" s="1">
        <v>670</v>
      </c>
      <c r="H229" s="2">
        <v>2</v>
      </c>
      <c r="J229" s="1" t="s">
        <v>292</v>
      </c>
      <c r="K229" s="1">
        <v>598</v>
      </c>
      <c r="L229" s="2">
        <v>4</v>
      </c>
      <c r="M229" s="2" t="s">
        <v>276</v>
      </c>
    </row>
    <row r="230" spans="1:14" x14ac:dyDescent="0.2">
      <c r="A230" s="1" t="s">
        <v>293</v>
      </c>
      <c r="B230" s="1">
        <v>709</v>
      </c>
      <c r="C230" s="2">
        <v>4</v>
      </c>
      <c r="D230" s="2" t="s">
        <v>276</v>
      </c>
      <c r="F230" s="1" t="s">
        <v>193</v>
      </c>
      <c r="G230" s="1">
        <v>610</v>
      </c>
      <c r="H230" s="2">
        <v>2</v>
      </c>
      <c r="J230" s="1" t="s">
        <v>293</v>
      </c>
      <c r="K230" s="1">
        <v>709</v>
      </c>
      <c r="L230" s="2">
        <v>4</v>
      </c>
      <c r="M230" s="2" t="s">
        <v>276</v>
      </c>
    </row>
    <row r="231" spans="1:14" x14ac:dyDescent="0.2">
      <c r="A231" s="1" t="s">
        <v>294</v>
      </c>
      <c r="B231" s="1">
        <v>584</v>
      </c>
      <c r="C231" s="2">
        <v>4</v>
      </c>
      <c r="D231" s="2" t="s">
        <v>276</v>
      </c>
      <c r="F231" s="1" t="s">
        <v>194</v>
      </c>
      <c r="G231" s="1">
        <v>538</v>
      </c>
      <c r="H231" s="2">
        <v>2</v>
      </c>
      <c r="J231" s="1" t="s">
        <v>294</v>
      </c>
      <c r="K231" s="1">
        <v>584</v>
      </c>
      <c r="L231" s="2">
        <v>4</v>
      </c>
      <c r="M231" s="2" t="s">
        <v>276</v>
      </c>
    </row>
    <row r="232" spans="1:14" x14ac:dyDescent="0.2">
      <c r="A232" s="1" t="s">
        <v>295</v>
      </c>
      <c r="B232" s="1">
        <v>776</v>
      </c>
      <c r="C232" s="2">
        <v>4</v>
      </c>
      <c r="D232" s="2" t="s">
        <v>276</v>
      </c>
      <c r="F232" s="1" t="s">
        <v>195</v>
      </c>
      <c r="G232" s="1">
        <v>563</v>
      </c>
      <c r="H232" s="2">
        <v>2</v>
      </c>
      <c r="J232" s="1" t="s">
        <v>295</v>
      </c>
      <c r="K232" s="1">
        <v>776</v>
      </c>
      <c r="L232" s="2">
        <v>4</v>
      </c>
      <c r="M232" s="2" t="s">
        <v>276</v>
      </c>
    </row>
    <row r="233" spans="1:14" x14ac:dyDescent="0.2">
      <c r="A233" s="1" t="s">
        <v>296</v>
      </c>
      <c r="B233" s="1">
        <v>762</v>
      </c>
      <c r="C233" s="2">
        <v>4</v>
      </c>
      <c r="D233" s="2" t="s">
        <v>276</v>
      </c>
      <c r="F233" s="1" t="s">
        <v>196</v>
      </c>
      <c r="G233" s="1">
        <v>548</v>
      </c>
      <c r="H233" s="2">
        <v>2</v>
      </c>
      <c r="J233" s="1" t="s">
        <v>296</v>
      </c>
      <c r="K233" s="1">
        <v>762</v>
      </c>
      <c r="L233" s="2">
        <v>4</v>
      </c>
      <c r="M233" s="2" t="s">
        <v>276</v>
      </c>
    </row>
    <row r="234" spans="1:14" x14ac:dyDescent="0.2">
      <c r="A234" s="1" t="s">
        <v>297</v>
      </c>
      <c r="B234" s="1">
        <v>740</v>
      </c>
      <c r="C234" s="2">
        <v>4</v>
      </c>
      <c r="D234" s="2" t="s">
        <v>276</v>
      </c>
      <c r="F234" s="1" t="s">
        <v>197</v>
      </c>
      <c r="G234" s="1">
        <v>643</v>
      </c>
      <c r="H234" s="2">
        <v>2</v>
      </c>
      <c r="J234" s="1" t="s">
        <v>297</v>
      </c>
      <c r="K234" s="1">
        <v>740</v>
      </c>
      <c r="L234" s="2">
        <v>4</v>
      </c>
      <c r="M234" s="2" t="s">
        <v>276</v>
      </c>
      <c r="N234" s="1">
        <f>AVERAGE(K216:K234)</f>
        <v>687.68421052631584</v>
      </c>
    </row>
    <row r="235" spans="1:14" x14ac:dyDescent="0.2">
      <c r="A235" s="1" t="s">
        <v>134</v>
      </c>
      <c r="B235" s="1">
        <v>671</v>
      </c>
      <c r="C235" s="2">
        <v>1</v>
      </c>
      <c r="F235" s="1" t="s">
        <v>198</v>
      </c>
      <c r="G235" s="1">
        <v>577</v>
      </c>
      <c r="H235" s="2">
        <v>2</v>
      </c>
      <c r="J235" s="1" t="s">
        <v>134</v>
      </c>
      <c r="K235" s="1">
        <v>671</v>
      </c>
      <c r="L235" s="2">
        <v>1</v>
      </c>
      <c r="N235">
        <f>COUNT(K216:K234)</f>
        <v>19</v>
      </c>
    </row>
    <row r="236" spans="1:14" x14ac:dyDescent="0.2">
      <c r="A236" s="1" t="s">
        <v>144</v>
      </c>
      <c r="B236" s="1">
        <v>0</v>
      </c>
      <c r="C236" s="2">
        <v>1</v>
      </c>
      <c r="F236" s="1" t="s">
        <v>211</v>
      </c>
      <c r="G236" s="1">
        <v>602</v>
      </c>
      <c r="H236" s="2">
        <v>2</v>
      </c>
      <c r="J236" s="1" t="s">
        <v>144</v>
      </c>
      <c r="K236" s="1" t="s">
        <v>19</v>
      </c>
      <c r="L236" s="2">
        <v>1</v>
      </c>
      <c r="N236" s="1">
        <f>STDEV(K216:K234)</f>
        <v>124.89331119514205</v>
      </c>
    </row>
    <row r="237" spans="1:14" x14ac:dyDescent="0.2">
      <c r="A237" s="1" t="s">
        <v>146</v>
      </c>
      <c r="B237" s="1">
        <v>443</v>
      </c>
      <c r="C237" s="2">
        <v>1</v>
      </c>
      <c r="F237" s="1" t="s">
        <v>213</v>
      </c>
      <c r="G237" s="1">
        <v>631</v>
      </c>
      <c r="H237" s="2">
        <v>2</v>
      </c>
      <c r="J237" s="1" t="s">
        <v>146</v>
      </c>
      <c r="K237" s="1">
        <v>443</v>
      </c>
      <c r="L237" s="2">
        <v>1</v>
      </c>
    </row>
    <row r="238" spans="1:14" x14ac:dyDescent="0.2">
      <c r="A238" s="1" t="s">
        <v>147</v>
      </c>
      <c r="B238" s="1">
        <v>0</v>
      </c>
      <c r="C238" s="2">
        <v>1</v>
      </c>
      <c r="F238" s="1" t="s">
        <v>215</v>
      </c>
      <c r="G238" s="1">
        <v>571</v>
      </c>
      <c r="H238" s="2">
        <v>2</v>
      </c>
      <c r="J238" s="1" t="s">
        <v>147</v>
      </c>
      <c r="K238" s="1" t="s">
        <v>19</v>
      </c>
      <c r="L238" s="2">
        <v>1</v>
      </c>
    </row>
    <row r="239" spans="1:14" x14ac:dyDescent="0.2">
      <c r="A239" s="1" t="s">
        <v>148</v>
      </c>
      <c r="B239" s="1">
        <v>479</v>
      </c>
      <c r="C239" s="2">
        <v>1</v>
      </c>
      <c r="F239" s="1" t="s">
        <v>217</v>
      </c>
      <c r="G239" s="1">
        <v>622</v>
      </c>
      <c r="H239" s="2">
        <v>2</v>
      </c>
      <c r="J239" s="1" t="s">
        <v>148</v>
      </c>
      <c r="K239" s="1">
        <v>479</v>
      </c>
      <c r="L239" s="2">
        <v>1</v>
      </c>
    </row>
    <row r="240" spans="1:14" x14ac:dyDescent="0.2">
      <c r="A240" s="1" t="s">
        <v>149</v>
      </c>
      <c r="B240" s="1">
        <v>455</v>
      </c>
      <c r="C240" s="2">
        <v>1</v>
      </c>
      <c r="F240" s="1" t="s">
        <v>219</v>
      </c>
      <c r="G240" s="1">
        <v>790</v>
      </c>
      <c r="H240" s="2">
        <v>2</v>
      </c>
      <c r="I240" s="1">
        <f>AVERAGE(G114:G240)</f>
        <v>699.48818897637796</v>
      </c>
      <c r="J240" s="1" t="s">
        <v>149</v>
      </c>
      <c r="K240" s="1">
        <v>455</v>
      </c>
      <c r="L240" s="2">
        <v>1</v>
      </c>
    </row>
    <row r="241" spans="1:12" x14ac:dyDescent="0.2">
      <c r="A241" s="1" t="s">
        <v>150</v>
      </c>
      <c r="B241" s="1">
        <v>446</v>
      </c>
      <c r="C241" s="2">
        <v>1</v>
      </c>
      <c r="F241" s="1" t="s">
        <v>140</v>
      </c>
      <c r="G241" s="1">
        <v>765</v>
      </c>
      <c r="H241" s="2">
        <v>3</v>
      </c>
      <c r="I241">
        <f>COUNT(G114:G240)</f>
        <v>127</v>
      </c>
      <c r="J241" s="1" t="s">
        <v>150</v>
      </c>
      <c r="K241" s="1">
        <v>446</v>
      </c>
      <c r="L241" s="2">
        <v>1</v>
      </c>
    </row>
    <row r="242" spans="1:12" x14ac:dyDescent="0.2">
      <c r="A242" s="1" t="s">
        <v>151</v>
      </c>
      <c r="B242" s="1">
        <v>492</v>
      </c>
      <c r="C242" s="2">
        <v>1</v>
      </c>
      <c r="F242" s="1" t="s">
        <v>141</v>
      </c>
      <c r="G242" s="1">
        <v>933</v>
      </c>
      <c r="H242" s="2">
        <v>3</v>
      </c>
      <c r="I242" s="1">
        <f>STDEV(G114:G240)</f>
        <v>147.42207336940911</v>
      </c>
      <c r="J242" s="1" t="s">
        <v>151</v>
      </c>
      <c r="K242" s="1">
        <v>492</v>
      </c>
      <c r="L242" s="2">
        <v>1</v>
      </c>
    </row>
    <row r="243" spans="1:12" x14ac:dyDescent="0.2">
      <c r="A243" s="1" t="s">
        <v>152</v>
      </c>
      <c r="B243" s="1">
        <v>591</v>
      </c>
      <c r="C243" s="2">
        <v>1</v>
      </c>
      <c r="F243" s="1" t="s">
        <v>298</v>
      </c>
      <c r="G243" s="1">
        <v>494</v>
      </c>
      <c r="H243" s="2">
        <v>3</v>
      </c>
      <c r="J243" s="1" t="s">
        <v>152</v>
      </c>
      <c r="K243" s="1">
        <v>591</v>
      </c>
      <c r="L243" s="2">
        <v>1</v>
      </c>
    </row>
    <row r="244" spans="1:12" x14ac:dyDescent="0.2">
      <c r="A244" s="1" t="s">
        <v>153</v>
      </c>
      <c r="B244" s="1">
        <v>480</v>
      </c>
      <c r="C244" s="2">
        <v>1</v>
      </c>
      <c r="F244" s="1" t="s">
        <v>299</v>
      </c>
      <c r="G244" s="1">
        <v>782</v>
      </c>
      <c r="H244" s="2">
        <v>3</v>
      </c>
      <c r="J244" s="1" t="s">
        <v>153</v>
      </c>
      <c r="K244" s="1">
        <v>480</v>
      </c>
      <c r="L244" s="2">
        <v>1</v>
      </c>
    </row>
    <row r="245" spans="1:12" x14ac:dyDescent="0.2">
      <c r="A245" s="1" t="s">
        <v>166</v>
      </c>
      <c r="B245" s="1">
        <v>964</v>
      </c>
      <c r="C245" s="2">
        <v>2</v>
      </c>
      <c r="F245" s="1" t="s">
        <v>142</v>
      </c>
      <c r="G245" s="1">
        <v>807</v>
      </c>
      <c r="H245" s="2">
        <v>3</v>
      </c>
      <c r="J245" s="1" t="s">
        <v>166</v>
      </c>
      <c r="K245" s="1">
        <v>964</v>
      </c>
      <c r="L245" s="2">
        <v>2</v>
      </c>
    </row>
    <row r="246" spans="1:12" x14ac:dyDescent="0.2">
      <c r="A246" s="1" t="s">
        <v>167</v>
      </c>
      <c r="B246" s="1">
        <v>399</v>
      </c>
      <c r="C246" s="2">
        <v>2</v>
      </c>
      <c r="F246" s="1" t="s">
        <v>143</v>
      </c>
      <c r="G246" s="1">
        <v>794</v>
      </c>
      <c r="H246" s="2">
        <v>3</v>
      </c>
      <c r="J246" s="1" t="s">
        <v>167</v>
      </c>
      <c r="K246" s="1">
        <v>399</v>
      </c>
      <c r="L246" s="2">
        <v>2</v>
      </c>
    </row>
    <row r="247" spans="1:12" x14ac:dyDescent="0.2">
      <c r="A247" s="1" t="s">
        <v>168</v>
      </c>
      <c r="B247" s="1">
        <v>586</v>
      </c>
      <c r="C247" s="2">
        <v>2</v>
      </c>
      <c r="F247" s="1" t="s">
        <v>300</v>
      </c>
      <c r="G247" s="1">
        <v>822</v>
      </c>
      <c r="H247" s="2">
        <v>3</v>
      </c>
      <c r="J247" s="1" t="s">
        <v>168</v>
      </c>
      <c r="K247" s="1">
        <v>586</v>
      </c>
      <c r="L247" s="2">
        <v>2</v>
      </c>
    </row>
    <row r="248" spans="1:12" x14ac:dyDescent="0.2">
      <c r="A248" s="1" t="s">
        <v>169</v>
      </c>
      <c r="B248" s="1">
        <v>674</v>
      </c>
      <c r="C248" s="2">
        <v>2</v>
      </c>
      <c r="F248" s="1" t="s">
        <v>301</v>
      </c>
      <c r="G248" s="1">
        <v>821</v>
      </c>
      <c r="H248" s="2">
        <v>3</v>
      </c>
      <c r="J248" s="1" t="s">
        <v>169</v>
      </c>
      <c r="K248" s="1">
        <v>674</v>
      </c>
      <c r="L248" s="2">
        <v>2</v>
      </c>
    </row>
    <row r="249" spans="1:12" x14ac:dyDescent="0.2">
      <c r="A249" s="1" t="s">
        <v>170</v>
      </c>
      <c r="B249" s="1">
        <v>825</v>
      </c>
      <c r="C249" s="2">
        <v>2</v>
      </c>
      <c r="F249" s="1" t="s">
        <v>302</v>
      </c>
      <c r="G249" s="1">
        <v>701</v>
      </c>
      <c r="H249" s="2">
        <v>3</v>
      </c>
      <c r="J249" s="1" t="s">
        <v>170</v>
      </c>
      <c r="K249" s="1">
        <v>825</v>
      </c>
      <c r="L249" s="2">
        <v>2</v>
      </c>
    </row>
    <row r="250" spans="1:12" x14ac:dyDescent="0.2">
      <c r="A250" s="1" t="s">
        <v>171</v>
      </c>
      <c r="B250" s="1">
        <v>914</v>
      </c>
      <c r="C250" s="2">
        <v>2</v>
      </c>
      <c r="F250" s="1" t="s">
        <v>303</v>
      </c>
      <c r="G250" s="1">
        <v>813</v>
      </c>
      <c r="H250" s="2">
        <v>3</v>
      </c>
      <c r="J250" s="1" t="s">
        <v>171</v>
      </c>
      <c r="K250" s="1">
        <v>914</v>
      </c>
      <c r="L250" s="2">
        <v>2</v>
      </c>
    </row>
    <row r="251" spans="1:12" x14ac:dyDescent="0.2">
      <c r="A251" s="1" t="s">
        <v>172</v>
      </c>
      <c r="B251" s="1">
        <v>743</v>
      </c>
      <c r="C251" s="2">
        <v>2</v>
      </c>
      <c r="F251" s="1" t="s">
        <v>304</v>
      </c>
      <c r="G251" s="1">
        <v>925</v>
      </c>
      <c r="H251" s="2">
        <v>3</v>
      </c>
      <c r="J251" s="1" t="s">
        <v>172</v>
      </c>
      <c r="K251" s="1">
        <v>743</v>
      </c>
      <c r="L251" s="2">
        <v>2</v>
      </c>
    </row>
    <row r="252" spans="1:12" x14ac:dyDescent="0.2">
      <c r="A252" s="1" t="s">
        <v>173</v>
      </c>
      <c r="B252" s="1">
        <v>630</v>
      </c>
      <c r="C252" s="2">
        <v>2</v>
      </c>
      <c r="F252" s="1" t="s">
        <v>305</v>
      </c>
      <c r="G252" s="1">
        <v>941</v>
      </c>
      <c r="H252" s="2">
        <v>3</v>
      </c>
      <c r="J252" s="1" t="s">
        <v>173</v>
      </c>
      <c r="K252" s="1">
        <v>630</v>
      </c>
      <c r="L252" s="2">
        <v>2</v>
      </c>
    </row>
    <row r="253" spans="1:12" x14ac:dyDescent="0.2">
      <c r="A253" s="1" t="s">
        <v>174</v>
      </c>
      <c r="B253" s="1">
        <v>596</v>
      </c>
      <c r="C253" s="2">
        <v>2</v>
      </c>
      <c r="F253" s="1" t="s">
        <v>306</v>
      </c>
      <c r="G253" s="1">
        <v>1001</v>
      </c>
      <c r="H253" s="2">
        <v>3</v>
      </c>
      <c r="J253" s="1" t="s">
        <v>174</v>
      </c>
      <c r="K253" s="1">
        <v>596</v>
      </c>
      <c r="L253" s="2">
        <v>2</v>
      </c>
    </row>
    <row r="254" spans="1:12" x14ac:dyDescent="0.2">
      <c r="A254" s="1" t="s">
        <v>175</v>
      </c>
      <c r="B254" s="1">
        <v>758</v>
      </c>
      <c r="C254" s="2">
        <v>2</v>
      </c>
      <c r="F254" s="1" t="s">
        <v>307</v>
      </c>
      <c r="G254" s="1">
        <v>655</v>
      </c>
      <c r="H254" s="2">
        <v>3</v>
      </c>
      <c r="J254" s="1" t="s">
        <v>175</v>
      </c>
      <c r="K254" s="1">
        <v>758</v>
      </c>
      <c r="L254" s="2">
        <v>2</v>
      </c>
    </row>
    <row r="255" spans="1:12" x14ac:dyDescent="0.2">
      <c r="A255" s="1" t="s">
        <v>199</v>
      </c>
      <c r="B255" s="1">
        <v>912</v>
      </c>
      <c r="C255" s="2">
        <v>2</v>
      </c>
      <c r="F255" s="1" t="s">
        <v>221</v>
      </c>
      <c r="G255" s="1">
        <v>1001</v>
      </c>
      <c r="H255" s="2">
        <v>3</v>
      </c>
      <c r="J255" s="1" t="s">
        <v>199</v>
      </c>
      <c r="K255" s="1">
        <v>912</v>
      </c>
      <c r="L255" s="2">
        <v>2</v>
      </c>
    </row>
    <row r="256" spans="1:12" x14ac:dyDescent="0.2">
      <c r="A256" s="1" t="s">
        <v>212</v>
      </c>
      <c r="B256" s="1">
        <v>673</v>
      </c>
      <c r="C256" s="2">
        <v>2</v>
      </c>
      <c r="F256" s="1" t="s">
        <v>308</v>
      </c>
      <c r="G256" s="1">
        <v>679</v>
      </c>
      <c r="H256" s="2">
        <v>3</v>
      </c>
      <c r="J256" s="1" t="s">
        <v>212</v>
      </c>
      <c r="K256" s="1">
        <v>673</v>
      </c>
      <c r="L256" s="2">
        <v>2</v>
      </c>
    </row>
    <row r="257" spans="1:12" x14ac:dyDescent="0.2">
      <c r="A257" s="1" t="s">
        <v>214</v>
      </c>
      <c r="B257" s="1">
        <v>631</v>
      </c>
      <c r="C257" s="2">
        <v>2</v>
      </c>
      <c r="F257" s="1" t="s">
        <v>309</v>
      </c>
      <c r="G257" s="1">
        <v>664</v>
      </c>
      <c r="H257" s="2">
        <v>3</v>
      </c>
      <c r="J257" s="1" t="s">
        <v>214</v>
      </c>
      <c r="K257" s="1">
        <v>631</v>
      </c>
      <c r="L257" s="2">
        <v>2</v>
      </c>
    </row>
    <row r="258" spans="1:12" x14ac:dyDescent="0.2">
      <c r="A258" s="1" t="s">
        <v>216</v>
      </c>
      <c r="B258" s="1">
        <v>611</v>
      </c>
      <c r="C258" s="2">
        <v>2</v>
      </c>
      <c r="F258" s="1" t="s">
        <v>310</v>
      </c>
      <c r="G258" s="1">
        <v>843</v>
      </c>
      <c r="H258" s="2">
        <v>3</v>
      </c>
      <c r="J258" s="1" t="s">
        <v>216</v>
      </c>
      <c r="K258" s="1">
        <v>611</v>
      </c>
      <c r="L258" s="2">
        <v>2</v>
      </c>
    </row>
    <row r="259" spans="1:12" x14ac:dyDescent="0.2">
      <c r="A259" s="1" t="s">
        <v>218</v>
      </c>
      <c r="B259" s="1">
        <v>574</v>
      </c>
      <c r="C259" s="2">
        <v>2</v>
      </c>
      <c r="F259" s="1" t="s">
        <v>311</v>
      </c>
      <c r="G259" s="1">
        <v>810</v>
      </c>
      <c r="H259" s="2">
        <v>3</v>
      </c>
      <c r="J259" s="1" t="s">
        <v>218</v>
      </c>
      <c r="K259" s="1">
        <v>574</v>
      </c>
      <c r="L259" s="2">
        <v>2</v>
      </c>
    </row>
    <row r="260" spans="1:12" x14ac:dyDescent="0.2">
      <c r="A260" s="1" t="s">
        <v>220</v>
      </c>
      <c r="B260" s="1">
        <v>580</v>
      </c>
      <c r="C260" s="2">
        <v>2</v>
      </c>
      <c r="F260" s="1" t="s">
        <v>312</v>
      </c>
      <c r="G260" s="1">
        <v>336</v>
      </c>
      <c r="H260" s="2">
        <v>3</v>
      </c>
      <c r="J260" s="1" t="s">
        <v>220</v>
      </c>
      <c r="K260" s="1">
        <v>580</v>
      </c>
      <c r="L260" s="2">
        <v>2</v>
      </c>
    </row>
    <row r="261" spans="1:12" x14ac:dyDescent="0.2">
      <c r="A261" s="1" t="s">
        <v>222</v>
      </c>
      <c r="B261" s="1">
        <v>1001</v>
      </c>
      <c r="C261" s="2">
        <v>2</v>
      </c>
      <c r="F261" s="1" t="s">
        <v>313</v>
      </c>
      <c r="G261" s="1">
        <v>513</v>
      </c>
      <c r="H261" s="2">
        <v>3</v>
      </c>
      <c r="J261" s="1" t="s">
        <v>222</v>
      </c>
      <c r="K261" s="1">
        <v>1001</v>
      </c>
      <c r="L261" s="2">
        <v>2</v>
      </c>
    </row>
    <row r="262" spans="1:12" x14ac:dyDescent="0.2">
      <c r="A262" s="1" t="s">
        <v>224</v>
      </c>
      <c r="B262" s="1">
        <v>500</v>
      </c>
      <c r="C262" s="2">
        <v>2</v>
      </c>
      <c r="F262" s="1" t="s">
        <v>314</v>
      </c>
      <c r="G262" s="1">
        <v>506</v>
      </c>
      <c r="H262" s="2">
        <v>3</v>
      </c>
      <c r="J262" s="1" t="s">
        <v>224</v>
      </c>
      <c r="K262" s="1">
        <v>500</v>
      </c>
      <c r="L262" s="2">
        <v>2</v>
      </c>
    </row>
    <row r="263" spans="1:12" x14ac:dyDescent="0.2">
      <c r="A263" s="1" t="s">
        <v>226</v>
      </c>
      <c r="B263" s="1">
        <v>507</v>
      </c>
      <c r="C263" s="2">
        <v>2</v>
      </c>
      <c r="F263" s="1" t="s">
        <v>315</v>
      </c>
      <c r="G263" s="1">
        <v>523</v>
      </c>
      <c r="H263" s="2">
        <v>3</v>
      </c>
      <c r="J263" s="1" t="s">
        <v>226</v>
      </c>
      <c r="K263" s="1">
        <v>507</v>
      </c>
      <c r="L263" s="2">
        <v>2</v>
      </c>
    </row>
    <row r="264" spans="1:12" x14ac:dyDescent="0.2">
      <c r="A264" s="1" t="s">
        <v>228</v>
      </c>
      <c r="B264" s="1">
        <v>604</v>
      </c>
      <c r="C264" s="2">
        <v>2</v>
      </c>
      <c r="F264" s="1" t="s">
        <v>316</v>
      </c>
      <c r="G264" s="1">
        <v>535</v>
      </c>
      <c r="H264" s="2">
        <v>3</v>
      </c>
      <c r="J264" s="1" t="s">
        <v>228</v>
      </c>
      <c r="K264" s="1">
        <v>604</v>
      </c>
      <c r="L264" s="2">
        <v>2</v>
      </c>
    </row>
    <row r="265" spans="1:12" x14ac:dyDescent="0.2">
      <c r="A265" s="1" t="s">
        <v>230</v>
      </c>
      <c r="B265" s="1">
        <v>503</v>
      </c>
      <c r="C265" s="2">
        <v>2</v>
      </c>
      <c r="F265" s="1" t="s">
        <v>317</v>
      </c>
      <c r="G265" s="1">
        <v>683</v>
      </c>
      <c r="H265" s="2">
        <v>3</v>
      </c>
      <c r="J265" s="1" t="s">
        <v>230</v>
      </c>
      <c r="K265" s="1">
        <v>503</v>
      </c>
      <c r="L265" s="2">
        <v>2</v>
      </c>
    </row>
    <row r="266" spans="1:12" x14ac:dyDescent="0.2">
      <c r="A266" s="1" t="s">
        <v>232</v>
      </c>
      <c r="B266" s="1">
        <v>568</v>
      </c>
      <c r="C266" s="2">
        <v>2</v>
      </c>
      <c r="F266" s="1" t="s">
        <v>318</v>
      </c>
      <c r="G266" s="1">
        <v>574</v>
      </c>
      <c r="H266" s="2">
        <v>3</v>
      </c>
      <c r="J266" s="1" t="s">
        <v>232</v>
      </c>
      <c r="K266" s="1">
        <v>568</v>
      </c>
      <c r="L266" s="2">
        <v>2</v>
      </c>
    </row>
    <row r="267" spans="1:12" x14ac:dyDescent="0.2">
      <c r="A267" s="1" t="s">
        <v>234</v>
      </c>
      <c r="B267" s="1">
        <v>528</v>
      </c>
      <c r="C267" s="2">
        <v>2</v>
      </c>
      <c r="F267" s="1" t="s">
        <v>319</v>
      </c>
      <c r="G267" s="1">
        <v>640</v>
      </c>
      <c r="H267" s="2">
        <v>3</v>
      </c>
      <c r="J267" s="1" t="s">
        <v>234</v>
      </c>
      <c r="K267" s="1">
        <v>528</v>
      </c>
      <c r="L267" s="2">
        <v>2</v>
      </c>
    </row>
    <row r="268" spans="1:12" x14ac:dyDescent="0.2">
      <c r="A268" s="1" t="s">
        <v>236</v>
      </c>
      <c r="B268" s="1">
        <v>495</v>
      </c>
      <c r="C268" s="2">
        <v>2</v>
      </c>
      <c r="F268" s="1" t="s">
        <v>320</v>
      </c>
      <c r="G268" s="1">
        <v>716</v>
      </c>
      <c r="H268" s="2">
        <v>3</v>
      </c>
      <c r="J268" s="1" t="s">
        <v>236</v>
      </c>
      <c r="K268" s="1">
        <v>495</v>
      </c>
      <c r="L268" s="2">
        <v>2</v>
      </c>
    </row>
    <row r="269" spans="1:12" x14ac:dyDescent="0.2">
      <c r="A269" s="1" t="s">
        <v>238</v>
      </c>
      <c r="B269" s="1">
        <v>611</v>
      </c>
      <c r="C269" s="2">
        <v>2</v>
      </c>
      <c r="F269" s="1" t="s">
        <v>223</v>
      </c>
      <c r="G269" s="1">
        <v>721</v>
      </c>
      <c r="H269" s="2">
        <v>3</v>
      </c>
      <c r="J269" s="1" t="s">
        <v>238</v>
      </c>
      <c r="K269" s="1">
        <v>611</v>
      </c>
      <c r="L269" s="2">
        <v>2</v>
      </c>
    </row>
    <row r="270" spans="1:12" x14ac:dyDescent="0.2">
      <c r="A270" s="1" t="s">
        <v>240</v>
      </c>
      <c r="B270" s="1">
        <v>498</v>
      </c>
      <c r="C270" s="2">
        <v>2</v>
      </c>
      <c r="F270" s="1" t="s">
        <v>225</v>
      </c>
      <c r="G270" s="1">
        <v>558</v>
      </c>
      <c r="H270" s="2">
        <v>3</v>
      </c>
      <c r="J270" s="1" t="s">
        <v>240</v>
      </c>
      <c r="K270" s="1">
        <v>498</v>
      </c>
      <c r="L270" s="2">
        <v>2</v>
      </c>
    </row>
    <row r="271" spans="1:12" x14ac:dyDescent="0.2">
      <c r="A271" s="1" t="s">
        <v>242</v>
      </c>
      <c r="B271" s="1">
        <v>543</v>
      </c>
      <c r="C271" s="2">
        <v>2</v>
      </c>
      <c r="F271" s="1" t="s">
        <v>227</v>
      </c>
      <c r="G271" s="1">
        <v>627</v>
      </c>
      <c r="H271" s="2">
        <v>3</v>
      </c>
      <c r="J271" s="1" t="s">
        <v>242</v>
      </c>
      <c r="K271" s="1">
        <v>543</v>
      </c>
      <c r="L271" s="2">
        <v>2</v>
      </c>
    </row>
    <row r="272" spans="1:12" x14ac:dyDescent="0.2">
      <c r="A272" s="1" t="s">
        <v>244</v>
      </c>
      <c r="B272" s="1">
        <v>648</v>
      </c>
      <c r="C272" s="2">
        <v>2</v>
      </c>
      <c r="F272" s="1" t="s">
        <v>229</v>
      </c>
      <c r="G272" s="1">
        <v>788</v>
      </c>
      <c r="H272" s="2">
        <v>3</v>
      </c>
      <c r="J272" s="1" t="s">
        <v>244</v>
      </c>
      <c r="K272" s="1">
        <v>648</v>
      </c>
      <c r="L272" s="2">
        <v>2</v>
      </c>
    </row>
    <row r="273" spans="1:12" x14ac:dyDescent="0.2">
      <c r="A273" s="1" t="s">
        <v>246</v>
      </c>
      <c r="B273" s="1">
        <v>612</v>
      </c>
      <c r="C273" s="2">
        <v>2</v>
      </c>
      <c r="F273" s="1" t="s">
        <v>275</v>
      </c>
      <c r="G273" s="1">
        <v>704</v>
      </c>
      <c r="H273" s="2">
        <v>3</v>
      </c>
      <c r="J273" s="1" t="s">
        <v>246</v>
      </c>
      <c r="K273" s="1">
        <v>612</v>
      </c>
      <c r="L273" s="2">
        <v>2</v>
      </c>
    </row>
    <row r="274" spans="1:12" x14ac:dyDescent="0.2">
      <c r="A274" s="1" t="s">
        <v>248</v>
      </c>
      <c r="B274" s="1">
        <v>601</v>
      </c>
      <c r="C274" s="2">
        <v>2</v>
      </c>
      <c r="F274" s="1" t="s">
        <v>231</v>
      </c>
      <c r="G274" s="1">
        <v>689</v>
      </c>
      <c r="H274" s="2">
        <v>3</v>
      </c>
      <c r="J274" s="1" t="s">
        <v>248</v>
      </c>
      <c r="K274" s="1">
        <v>601</v>
      </c>
      <c r="L274" s="2">
        <v>2</v>
      </c>
    </row>
    <row r="275" spans="1:12" x14ac:dyDescent="0.2">
      <c r="A275" s="1" t="s">
        <v>250</v>
      </c>
      <c r="B275" s="1">
        <v>618</v>
      </c>
      <c r="C275" s="2">
        <v>2</v>
      </c>
      <c r="F275" s="1" t="s">
        <v>233</v>
      </c>
      <c r="G275" s="1">
        <v>541</v>
      </c>
      <c r="H275" s="2">
        <v>3</v>
      </c>
      <c r="J275" s="1" t="s">
        <v>250</v>
      </c>
      <c r="K275" s="1">
        <v>618</v>
      </c>
      <c r="L275" s="2">
        <v>2</v>
      </c>
    </row>
    <row r="276" spans="1:12" x14ac:dyDescent="0.2">
      <c r="A276" s="1" t="s">
        <v>252</v>
      </c>
      <c r="B276" s="1">
        <v>492</v>
      </c>
      <c r="C276" s="2">
        <v>2</v>
      </c>
      <c r="F276" s="1" t="s">
        <v>235</v>
      </c>
      <c r="G276" s="1">
        <v>656</v>
      </c>
      <c r="H276" s="2">
        <v>3</v>
      </c>
      <c r="J276" s="1" t="s">
        <v>252</v>
      </c>
      <c r="K276" s="1">
        <v>492</v>
      </c>
      <c r="L276" s="2">
        <v>2</v>
      </c>
    </row>
    <row r="277" spans="1:12" x14ac:dyDescent="0.2">
      <c r="A277" s="1" t="s">
        <v>254</v>
      </c>
      <c r="B277" s="1">
        <v>526</v>
      </c>
      <c r="C277" s="2">
        <v>2</v>
      </c>
      <c r="F277" s="1" t="s">
        <v>278</v>
      </c>
      <c r="G277" s="1">
        <v>735</v>
      </c>
      <c r="H277" s="2">
        <v>3</v>
      </c>
      <c r="J277" s="1" t="s">
        <v>254</v>
      </c>
      <c r="K277" s="1">
        <v>526</v>
      </c>
      <c r="L277" s="2">
        <v>2</v>
      </c>
    </row>
    <row r="278" spans="1:12" x14ac:dyDescent="0.2">
      <c r="A278" s="1" t="s">
        <v>256</v>
      </c>
      <c r="B278" s="1">
        <v>567</v>
      </c>
      <c r="C278" s="2">
        <v>2</v>
      </c>
      <c r="F278" s="1" t="s">
        <v>237</v>
      </c>
      <c r="G278" s="1">
        <v>436</v>
      </c>
      <c r="H278" s="2">
        <v>3</v>
      </c>
      <c r="J278" s="1" t="s">
        <v>256</v>
      </c>
      <c r="K278" s="1">
        <v>567</v>
      </c>
      <c r="L278" s="2">
        <v>2</v>
      </c>
    </row>
    <row r="279" spans="1:12" x14ac:dyDescent="0.2">
      <c r="A279" s="1" t="s">
        <v>258</v>
      </c>
      <c r="B279" s="1">
        <v>831</v>
      </c>
      <c r="C279" s="2">
        <v>2</v>
      </c>
      <c r="F279" s="1" t="s">
        <v>239</v>
      </c>
      <c r="G279" s="1">
        <v>611</v>
      </c>
      <c r="H279" s="2">
        <v>3</v>
      </c>
      <c r="J279" s="1" t="s">
        <v>258</v>
      </c>
      <c r="K279" s="1">
        <v>831</v>
      </c>
      <c r="L279" s="2">
        <v>2</v>
      </c>
    </row>
    <row r="280" spans="1:12" x14ac:dyDescent="0.2">
      <c r="A280" s="1" t="s">
        <v>260</v>
      </c>
      <c r="B280" s="1">
        <v>832</v>
      </c>
      <c r="C280" s="2">
        <v>2</v>
      </c>
      <c r="F280" s="1" t="s">
        <v>280</v>
      </c>
      <c r="G280" s="1">
        <v>526</v>
      </c>
      <c r="H280" s="2">
        <v>3</v>
      </c>
      <c r="J280" s="1" t="s">
        <v>260</v>
      </c>
      <c r="K280" s="1">
        <v>832</v>
      </c>
      <c r="L280" s="2">
        <v>2</v>
      </c>
    </row>
    <row r="281" spans="1:12" x14ac:dyDescent="0.2">
      <c r="A281" s="1" t="s">
        <v>262</v>
      </c>
      <c r="B281" s="1">
        <v>740</v>
      </c>
      <c r="C281" s="2">
        <v>2</v>
      </c>
      <c r="F281" s="1" t="s">
        <v>281</v>
      </c>
      <c r="G281" s="1">
        <v>948</v>
      </c>
      <c r="H281" s="2">
        <v>3</v>
      </c>
      <c r="J281" s="1" t="s">
        <v>262</v>
      </c>
      <c r="K281" s="1">
        <v>740</v>
      </c>
      <c r="L281" s="2">
        <v>2</v>
      </c>
    </row>
    <row r="282" spans="1:12" x14ac:dyDescent="0.2">
      <c r="A282" s="1" t="s">
        <v>264</v>
      </c>
      <c r="B282" s="1">
        <v>740</v>
      </c>
      <c r="C282" s="2">
        <v>2</v>
      </c>
      <c r="F282" s="1" t="s">
        <v>241</v>
      </c>
      <c r="G282" s="1">
        <v>496</v>
      </c>
      <c r="H282" s="2">
        <v>3</v>
      </c>
      <c r="J282" s="1" t="s">
        <v>264</v>
      </c>
      <c r="K282" s="1">
        <v>740</v>
      </c>
      <c r="L282" s="2">
        <v>2</v>
      </c>
    </row>
    <row r="283" spans="1:12" x14ac:dyDescent="0.2">
      <c r="A283" s="1" t="s">
        <v>266</v>
      </c>
      <c r="B283" s="1">
        <v>897</v>
      </c>
      <c r="C283" s="2">
        <v>2</v>
      </c>
      <c r="F283" s="1" t="s">
        <v>243</v>
      </c>
      <c r="G283" s="1">
        <v>558</v>
      </c>
      <c r="H283" s="2">
        <v>3</v>
      </c>
      <c r="J283" s="1" t="s">
        <v>266</v>
      </c>
      <c r="K283" s="1">
        <v>897</v>
      </c>
      <c r="L283" s="2">
        <v>2</v>
      </c>
    </row>
    <row r="284" spans="1:12" x14ac:dyDescent="0.2">
      <c r="A284" s="1" t="s">
        <v>268</v>
      </c>
      <c r="B284" s="1">
        <v>911</v>
      </c>
      <c r="C284" s="2">
        <v>2</v>
      </c>
      <c r="F284" s="1" t="s">
        <v>245</v>
      </c>
      <c r="G284" s="1">
        <v>516</v>
      </c>
      <c r="H284" s="2">
        <v>3</v>
      </c>
      <c r="J284" s="1" t="s">
        <v>268</v>
      </c>
      <c r="K284" s="1">
        <v>911</v>
      </c>
      <c r="L284" s="2">
        <v>2</v>
      </c>
    </row>
    <row r="285" spans="1:12" x14ac:dyDescent="0.2">
      <c r="A285" s="1" t="s">
        <v>270</v>
      </c>
      <c r="B285" s="1">
        <v>1001</v>
      </c>
      <c r="C285" s="2">
        <v>2</v>
      </c>
      <c r="F285" s="1" t="s">
        <v>247</v>
      </c>
      <c r="G285" s="1">
        <v>539</v>
      </c>
      <c r="H285" s="2">
        <v>3</v>
      </c>
      <c r="J285" s="1" t="s">
        <v>270</v>
      </c>
      <c r="K285" s="1">
        <v>1001</v>
      </c>
      <c r="L285" s="2">
        <v>2</v>
      </c>
    </row>
    <row r="286" spans="1:12" x14ac:dyDescent="0.2">
      <c r="A286" s="1" t="s">
        <v>272</v>
      </c>
      <c r="B286" s="1">
        <v>928</v>
      </c>
      <c r="C286" s="2">
        <v>2</v>
      </c>
      <c r="F286" s="1" t="s">
        <v>249</v>
      </c>
      <c r="G286" s="1">
        <v>577</v>
      </c>
      <c r="H286" s="2">
        <v>3</v>
      </c>
      <c r="J286" s="1" t="s">
        <v>272</v>
      </c>
      <c r="K286" s="1">
        <v>928</v>
      </c>
      <c r="L286" s="2">
        <v>2</v>
      </c>
    </row>
    <row r="287" spans="1:12" x14ac:dyDescent="0.2">
      <c r="A287" s="1" t="s">
        <v>274</v>
      </c>
      <c r="B287" s="1">
        <v>728</v>
      </c>
      <c r="C287" s="2">
        <v>2</v>
      </c>
      <c r="F287" s="1" t="s">
        <v>251</v>
      </c>
      <c r="G287" s="1">
        <v>633</v>
      </c>
      <c r="H287" s="2">
        <v>3</v>
      </c>
      <c r="J287" s="1" t="s">
        <v>274</v>
      </c>
      <c r="K287" s="1">
        <v>728</v>
      </c>
      <c r="L287" s="2">
        <v>2</v>
      </c>
    </row>
    <row r="288" spans="1:12" x14ac:dyDescent="0.2">
      <c r="A288" s="1" t="s">
        <v>277</v>
      </c>
      <c r="B288" s="1">
        <v>1001</v>
      </c>
      <c r="C288" s="2">
        <v>2</v>
      </c>
      <c r="F288" s="1" t="s">
        <v>253</v>
      </c>
      <c r="G288" s="1">
        <v>567</v>
      </c>
      <c r="H288" s="2">
        <v>3</v>
      </c>
      <c r="J288" s="1" t="s">
        <v>277</v>
      </c>
      <c r="K288" s="1">
        <v>1001</v>
      </c>
      <c r="L288" s="2">
        <v>2</v>
      </c>
    </row>
    <row r="289" spans="1:12" x14ac:dyDescent="0.2">
      <c r="A289" s="1" t="s">
        <v>279</v>
      </c>
      <c r="B289" s="1">
        <v>824</v>
      </c>
      <c r="C289" s="2">
        <v>2</v>
      </c>
      <c r="F289" s="1" t="s">
        <v>255</v>
      </c>
      <c r="G289" s="1">
        <v>562</v>
      </c>
      <c r="H289" s="2">
        <v>3</v>
      </c>
      <c r="J289" s="1" t="s">
        <v>279</v>
      </c>
      <c r="K289" s="1">
        <v>824</v>
      </c>
      <c r="L289" s="2">
        <v>2</v>
      </c>
    </row>
    <row r="290" spans="1:12" x14ac:dyDescent="0.2">
      <c r="A290" s="1" t="s">
        <v>286</v>
      </c>
      <c r="B290" s="1">
        <v>647</v>
      </c>
      <c r="C290" s="2">
        <v>2</v>
      </c>
      <c r="F290" s="1" t="s">
        <v>257</v>
      </c>
      <c r="G290" s="1">
        <v>526</v>
      </c>
      <c r="H290" s="2">
        <v>3</v>
      </c>
      <c r="J290" s="1" t="s">
        <v>286</v>
      </c>
      <c r="K290" s="1">
        <v>647</v>
      </c>
      <c r="L290" s="2">
        <v>2</v>
      </c>
    </row>
    <row r="291" spans="1:12" x14ac:dyDescent="0.2">
      <c r="A291" s="1" t="s">
        <v>298</v>
      </c>
      <c r="B291" s="1">
        <v>494</v>
      </c>
      <c r="C291" s="2">
        <v>3</v>
      </c>
      <c r="F291" s="1" t="s">
        <v>282</v>
      </c>
      <c r="G291" s="1">
        <v>643</v>
      </c>
      <c r="H291" s="2">
        <v>3</v>
      </c>
      <c r="J291" s="1" t="s">
        <v>298</v>
      </c>
      <c r="K291" s="1">
        <v>494</v>
      </c>
      <c r="L291" s="2">
        <v>3</v>
      </c>
    </row>
    <row r="292" spans="1:12" x14ac:dyDescent="0.2">
      <c r="A292" s="1" t="s">
        <v>299</v>
      </c>
      <c r="B292" s="1">
        <v>782</v>
      </c>
      <c r="C292" s="2">
        <v>3</v>
      </c>
      <c r="F292" s="1" t="s">
        <v>283</v>
      </c>
      <c r="G292" s="1">
        <v>554</v>
      </c>
      <c r="H292" s="2">
        <v>3</v>
      </c>
      <c r="J292" s="1" t="s">
        <v>299</v>
      </c>
      <c r="K292" s="1">
        <v>782</v>
      </c>
      <c r="L292" s="2">
        <v>3</v>
      </c>
    </row>
    <row r="293" spans="1:12" x14ac:dyDescent="0.2">
      <c r="A293" s="1" t="s">
        <v>300</v>
      </c>
      <c r="B293" s="1">
        <v>822</v>
      </c>
      <c r="C293" s="2">
        <v>3</v>
      </c>
      <c r="F293" s="1" t="s">
        <v>284</v>
      </c>
      <c r="G293" s="1">
        <v>577</v>
      </c>
      <c r="H293" s="2">
        <v>3</v>
      </c>
      <c r="J293" s="1" t="s">
        <v>300</v>
      </c>
      <c r="K293" s="1">
        <v>822</v>
      </c>
      <c r="L293" s="2">
        <v>3</v>
      </c>
    </row>
    <row r="294" spans="1:12" x14ac:dyDescent="0.2">
      <c r="A294" s="1" t="s">
        <v>301</v>
      </c>
      <c r="B294" s="1">
        <v>821</v>
      </c>
      <c r="C294" s="2">
        <v>3</v>
      </c>
      <c r="F294" s="1" t="s">
        <v>259</v>
      </c>
      <c r="G294" s="1">
        <v>602</v>
      </c>
      <c r="H294" s="2">
        <v>3</v>
      </c>
      <c r="J294" s="1" t="s">
        <v>301</v>
      </c>
      <c r="K294" s="1">
        <v>821</v>
      </c>
      <c r="L294" s="2">
        <v>3</v>
      </c>
    </row>
    <row r="295" spans="1:12" x14ac:dyDescent="0.2">
      <c r="A295" s="1" t="s">
        <v>302</v>
      </c>
      <c r="B295" s="1">
        <v>701</v>
      </c>
      <c r="C295" s="2">
        <v>3</v>
      </c>
      <c r="F295" s="1" t="s">
        <v>261</v>
      </c>
      <c r="G295" s="1">
        <v>594</v>
      </c>
      <c r="H295" s="2">
        <v>3</v>
      </c>
      <c r="J295" s="1" t="s">
        <v>302</v>
      </c>
      <c r="K295" s="1">
        <v>701</v>
      </c>
      <c r="L295" s="2">
        <v>3</v>
      </c>
    </row>
    <row r="296" spans="1:12" x14ac:dyDescent="0.2">
      <c r="A296" s="1" t="s">
        <v>303</v>
      </c>
      <c r="B296" s="1">
        <v>813</v>
      </c>
      <c r="C296" s="2">
        <v>3</v>
      </c>
      <c r="F296" s="1" t="s">
        <v>263</v>
      </c>
      <c r="G296" s="1">
        <v>738</v>
      </c>
      <c r="H296" s="2">
        <v>3</v>
      </c>
      <c r="J296" s="1" t="s">
        <v>303</v>
      </c>
      <c r="K296" s="1">
        <v>813</v>
      </c>
      <c r="L296" s="2">
        <v>3</v>
      </c>
    </row>
    <row r="297" spans="1:12" x14ac:dyDescent="0.2">
      <c r="A297" s="1" t="s">
        <v>304</v>
      </c>
      <c r="B297" s="1">
        <v>925</v>
      </c>
      <c r="C297" s="2">
        <v>3</v>
      </c>
      <c r="F297" s="1" t="s">
        <v>265</v>
      </c>
      <c r="G297" s="1">
        <v>700</v>
      </c>
      <c r="H297" s="2">
        <v>3</v>
      </c>
      <c r="J297" s="1" t="s">
        <v>304</v>
      </c>
      <c r="K297" s="1">
        <v>925</v>
      </c>
      <c r="L297" s="2">
        <v>3</v>
      </c>
    </row>
    <row r="298" spans="1:12" x14ac:dyDescent="0.2">
      <c r="A298" s="1" t="s">
        <v>305</v>
      </c>
      <c r="B298" s="1">
        <v>941</v>
      </c>
      <c r="C298" s="2">
        <v>3</v>
      </c>
      <c r="F298" s="1" t="s">
        <v>267</v>
      </c>
      <c r="G298" s="1">
        <v>574</v>
      </c>
      <c r="H298" s="2">
        <v>3</v>
      </c>
      <c r="J298" s="1" t="s">
        <v>305</v>
      </c>
      <c r="K298" s="1">
        <v>941</v>
      </c>
      <c r="L298" s="2">
        <v>3</v>
      </c>
    </row>
    <row r="299" spans="1:12" x14ac:dyDescent="0.2">
      <c r="A299" s="1" t="s">
        <v>306</v>
      </c>
      <c r="B299" s="1">
        <v>1001</v>
      </c>
      <c r="C299" s="2">
        <v>3</v>
      </c>
      <c r="F299" s="1" t="s">
        <v>285</v>
      </c>
      <c r="G299" s="1">
        <v>668</v>
      </c>
      <c r="H299" s="2">
        <v>3</v>
      </c>
      <c r="J299" s="1" t="s">
        <v>306</v>
      </c>
      <c r="K299" s="1">
        <v>1001</v>
      </c>
      <c r="L299" s="2">
        <v>3</v>
      </c>
    </row>
    <row r="300" spans="1:12" x14ac:dyDescent="0.2">
      <c r="A300" s="1" t="s">
        <v>307</v>
      </c>
      <c r="B300" s="1">
        <v>655</v>
      </c>
      <c r="C300" s="2">
        <v>3</v>
      </c>
      <c r="F300" s="1" t="s">
        <v>269</v>
      </c>
      <c r="G300" s="1">
        <v>753</v>
      </c>
      <c r="H300" s="2">
        <v>3</v>
      </c>
      <c r="J300" s="1" t="s">
        <v>307</v>
      </c>
      <c r="K300" s="1">
        <v>655</v>
      </c>
      <c r="L300" s="2">
        <v>3</v>
      </c>
    </row>
    <row r="301" spans="1:12" x14ac:dyDescent="0.2">
      <c r="A301" s="1" t="s">
        <v>308</v>
      </c>
      <c r="B301" s="1">
        <v>679</v>
      </c>
      <c r="C301" s="2">
        <v>3</v>
      </c>
      <c r="F301" s="1" t="s">
        <v>271</v>
      </c>
      <c r="G301" s="1">
        <v>652</v>
      </c>
      <c r="H301" s="2">
        <v>3</v>
      </c>
      <c r="J301" s="1" t="s">
        <v>308</v>
      </c>
      <c r="K301" s="1">
        <v>679</v>
      </c>
      <c r="L301" s="2">
        <v>3</v>
      </c>
    </row>
    <row r="302" spans="1:12" x14ac:dyDescent="0.2">
      <c r="A302" s="1" t="s">
        <v>309</v>
      </c>
      <c r="B302" s="1">
        <v>664</v>
      </c>
      <c r="C302" s="2">
        <v>3</v>
      </c>
      <c r="F302" s="1" t="s">
        <v>273</v>
      </c>
      <c r="G302" s="1">
        <v>795</v>
      </c>
      <c r="H302" s="2">
        <v>3</v>
      </c>
      <c r="J302" s="1" t="s">
        <v>309</v>
      </c>
      <c r="K302" s="1">
        <v>664</v>
      </c>
      <c r="L302" s="2">
        <v>3</v>
      </c>
    </row>
    <row r="303" spans="1:12" x14ac:dyDescent="0.2">
      <c r="A303" s="1" t="s">
        <v>310</v>
      </c>
      <c r="B303" s="1">
        <v>843</v>
      </c>
      <c r="C303" s="2">
        <v>3</v>
      </c>
      <c r="F303" s="1" t="s">
        <v>287</v>
      </c>
      <c r="G303" s="1">
        <v>618</v>
      </c>
      <c r="H303" s="2">
        <v>3</v>
      </c>
      <c r="J303" s="1" t="s">
        <v>310</v>
      </c>
      <c r="K303" s="1">
        <v>843</v>
      </c>
      <c r="L303" s="2">
        <v>3</v>
      </c>
    </row>
    <row r="304" spans="1:12" x14ac:dyDescent="0.2">
      <c r="A304" s="1" t="s">
        <v>311</v>
      </c>
      <c r="B304" s="1">
        <v>810</v>
      </c>
      <c r="C304" s="2">
        <v>3</v>
      </c>
      <c r="F304" s="1" t="s">
        <v>288</v>
      </c>
      <c r="G304" s="1">
        <v>689</v>
      </c>
      <c r="H304" s="2">
        <v>3</v>
      </c>
      <c r="J304" s="1" t="s">
        <v>311</v>
      </c>
      <c r="K304" s="1">
        <v>810</v>
      </c>
      <c r="L304" s="2">
        <v>3</v>
      </c>
    </row>
    <row r="305" spans="1:12" x14ac:dyDescent="0.2">
      <c r="A305" s="1" t="s">
        <v>312</v>
      </c>
      <c r="B305" s="1">
        <v>336</v>
      </c>
      <c r="C305" s="2">
        <v>3</v>
      </c>
      <c r="F305" s="1" t="s">
        <v>321</v>
      </c>
      <c r="G305" s="1">
        <v>963</v>
      </c>
      <c r="H305" s="2">
        <v>3</v>
      </c>
      <c r="J305" s="1" t="s">
        <v>312</v>
      </c>
      <c r="K305" s="1">
        <v>336</v>
      </c>
      <c r="L305" s="2">
        <v>3</v>
      </c>
    </row>
    <row r="306" spans="1:12" x14ac:dyDescent="0.2">
      <c r="A306" s="1" t="s">
        <v>313</v>
      </c>
      <c r="B306" s="1">
        <v>513</v>
      </c>
      <c r="C306" s="2">
        <v>3</v>
      </c>
      <c r="F306" s="1" t="s">
        <v>322</v>
      </c>
      <c r="G306" s="1">
        <v>870</v>
      </c>
      <c r="H306" s="2">
        <v>3</v>
      </c>
      <c r="I306" s="1">
        <f>AVERAGE(G241:G306)</f>
        <v>678.5</v>
      </c>
      <c r="J306" s="1" t="s">
        <v>313</v>
      </c>
      <c r="K306" s="1">
        <v>513</v>
      </c>
      <c r="L306" s="2">
        <v>3</v>
      </c>
    </row>
    <row r="307" spans="1:12" x14ac:dyDescent="0.2">
      <c r="A307" s="1" t="s">
        <v>314</v>
      </c>
      <c r="B307" s="1">
        <v>506</v>
      </c>
      <c r="C307" s="2">
        <v>3</v>
      </c>
      <c r="F307" s="1" t="s">
        <v>323</v>
      </c>
      <c r="G307" s="1">
        <v>933</v>
      </c>
      <c r="H307" s="2">
        <v>4</v>
      </c>
      <c r="I307">
        <f>COUNT(G241:G306)</f>
        <v>66</v>
      </c>
      <c r="J307" s="1" t="s">
        <v>314</v>
      </c>
      <c r="K307" s="1">
        <v>506</v>
      </c>
      <c r="L307" s="2">
        <v>3</v>
      </c>
    </row>
    <row r="308" spans="1:12" x14ac:dyDescent="0.2">
      <c r="A308" s="1" t="s">
        <v>315</v>
      </c>
      <c r="B308" s="1">
        <v>523</v>
      </c>
      <c r="C308" s="2">
        <v>3</v>
      </c>
      <c r="F308" s="1" t="s">
        <v>324</v>
      </c>
      <c r="G308" s="1">
        <v>921</v>
      </c>
      <c r="H308" s="2">
        <v>4</v>
      </c>
      <c r="I308" s="1">
        <f>STDEV(G241:G306)</f>
        <v>146.09841256442917</v>
      </c>
      <c r="J308" s="1" t="s">
        <v>315</v>
      </c>
      <c r="K308" s="1">
        <v>523</v>
      </c>
      <c r="L308" s="2">
        <v>3</v>
      </c>
    </row>
    <row r="309" spans="1:12" x14ac:dyDescent="0.2">
      <c r="A309" s="1" t="s">
        <v>316</v>
      </c>
      <c r="B309" s="1">
        <v>535</v>
      </c>
      <c r="C309" s="2">
        <v>3</v>
      </c>
      <c r="F309" s="1" t="s">
        <v>289</v>
      </c>
      <c r="G309" s="1">
        <v>575</v>
      </c>
      <c r="H309" s="2">
        <v>4</v>
      </c>
      <c r="J309" s="1" t="s">
        <v>316</v>
      </c>
      <c r="K309" s="1">
        <v>535</v>
      </c>
      <c r="L309" s="2">
        <v>3</v>
      </c>
    </row>
    <row r="310" spans="1:12" x14ac:dyDescent="0.2">
      <c r="A310" s="1" t="s">
        <v>317</v>
      </c>
      <c r="B310" s="1">
        <v>683</v>
      </c>
      <c r="C310" s="2">
        <v>3</v>
      </c>
      <c r="F310" s="1" t="s">
        <v>290</v>
      </c>
      <c r="G310" s="1">
        <v>659</v>
      </c>
      <c r="H310" s="2">
        <v>4</v>
      </c>
      <c r="J310" s="1" t="s">
        <v>317</v>
      </c>
      <c r="K310" s="1">
        <v>683</v>
      </c>
      <c r="L310" s="2">
        <v>3</v>
      </c>
    </row>
    <row r="311" spans="1:12" x14ac:dyDescent="0.2">
      <c r="A311" s="1" t="s">
        <v>318</v>
      </c>
      <c r="B311" s="1">
        <v>574</v>
      </c>
      <c r="C311" s="2">
        <v>3</v>
      </c>
      <c r="F311" s="1" t="s">
        <v>291</v>
      </c>
      <c r="G311" s="1">
        <v>1001</v>
      </c>
      <c r="H311" s="2">
        <v>4</v>
      </c>
      <c r="J311" s="1" t="s">
        <v>318</v>
      </c>
      <c r="K311" s="1">
        <v>574</v>
      </c>
      <c r="L311" s="2">
        <v>3</v>
      </c>
    </row>
    <row r="312" spans="1:12" x14ac:dyDescent="0.2">
      <c r="A312" s="1" t="s">
        <v>319</v>
      </c>
      <c r="B312" s="1">
        <v>640</v>
      </c>
      <c r="C312" s="2">
        <v>3</v>
      </c>
      <c r="F312" s="1" t="s">
        <v>292</v>
      </c>
      <c r="G312" s="1">
        <v>598</v>
      </c>
      <c r="H312" s="2">
        <v>4</v>
      </c>
      <c r="J312" s="1" t="s">
        <v>319</v>
      </c>
      <c r="K312" s="1">
        <v>640</v>
      </c>
      <c r="L312" s="2">
        <v>3</v>
      </c>
    </row>
    <row r="313" spans="1:12" x14ac:dyDescent="0.2">
      <c r="A313" s="1" t="s">
        <v>320</v>
      </c>
      <c r="B313" s="1">
        <v>716</v>
      </c>
      <c r="C313" s="2">
        <v>3</v>
      </c>
      <c r="F313" s="1" t="s">
        <v>293</v>
      </c>
      <c r="G313" s="1">
        <v>709</v>
      </c>
      <c r="H313" s="2">
        <v>4</v>
      </c>
      <c r="J313" s="1" t="s">
        <v>320</v>
      </c>
      <c r="K313" s="1">
        <v>716</v>
      </c>
      <c r="L313" s="2">
        <v>3</v>
      </c>
    </row>
    <row r="314" spans="1:12" x14ac:dyDescent="0.2">
      <c r="A314" s="1" t="s">
        <v>321</v>
      </c>
      <c r="B314" s="1">
        <v>963</v>
      </c>
      <c r="C314" s="2">
        <v>3</v>
      </c>
      <c r="F314" s="1" t="s">
        <v>294</v>
      </c>
      <c r="G314" s="1">
        <v>584</v>
      </c>
      <c r="H314" s="2">
        <v>4</v>
      </c>
      <c r="J314" s="1" t="s">
        <v>321</v>
      </c>
      <c r="K314" s="1">
        <v>963</v>
      </c>
      <c r="L314" s="2">
        <v>3</v>
      </c>
    </row>
    <row r="315" spans="1:12" x14ac:dyDescent="0.2">
      <c r="A315" s="1" t="s">
        <v>322</v>
      </c>
      <c r="B315" s="1">
        <v>870</v>
      </c>
      <c r="C315" s="2">
        <v>3</v>
      </c>
      <c r="F315" s="1" t="s">
        <v>295</v>
      </c>
      <c r="G315" s="1">
        <v>776</v>
      </c>
      <c r="H315" s="2">
        <v>4</v>
      </c>
      <c r="J315" s="1" t="s">
        <v>322</v>
      </c>
      <c r="K315" s="1">
        <v>870</v>
      </c>
      <c r="L315" s="2">
        <v>3</v>
      </c>
    </row>
    <row r="316" spans="1:12" x14ac:dyDescent="0.2">
      <c r="A316" s="1" t="s">
        <v>323</v>
      </c>
      <c r="B316" s="1">
        <v>933</v>
      </c>
      <c r="C316" s="2">
        <v>4</v>
      </c>
      <c r="F316" s="1" t="s">
        <v>296</v>
      </c>
      <c r="G316" s="1">
        <v>762</v>
      </c>
      <c r="H316" s="2">
        <v>4</v>
      </c>
      <c r="J316" s="1" t="s">
        <v>323</v>
      </c>
      <c r="K316" s="1">
        <v>933</v>
      </c>
      <c r="L316" s="2">
        <v>4</v>
      </c>
    </row>
    <row r="317" spans="1:12" x14ac:dyDescent="0.2">
      <c r="A317" s="1" t="s">
        <v>324</v>
      </c>
      <c r="B317" s="1">
        <v>921</v>
      </c>
      <c r="C317" s="2">
        <v>4</v>
      </c>
      <c r="F317" s="1" t="s">
        <v>297</v>
      </c>
      <c r="G317" s="1">
        <v>740</v>
      </c>
      <c r="H317" s="2">
        <v>4</v>
      </c>
      <c r="J317" s="1" t="s">
        <v>324</v>
      </c>
      <c r="K317" s="1">
        <v>921</v>
      </c>
      <c r="L317" s="2">
        <v>4</v>
      </c>
    </row>
    <row r="318" spans="1:12" x14ac:dyDescent="0.2">
      <c r="A318" s="1" t="s">
        <v>325</v>
      </c>
      <c r="B318" s="1">
        <v>1001</v>
      </c>
      <c r="C318" s="2">
        <v>4</v>
      </c>
      <c r="F318" s="1" t="s">
        <v>325</v>
      </c>
      <c r="G318" s="1">
        <v>1001</v>
      </c>
      <c r="H318" s="2">
        <v>4</v>
      </c>
      <c r="J318" s="1" t="s">
        <v>325</v>
      </c>
      <c r="K318" s="1">
        <v>1001</v>
      </c>
      <c r="L318" s="2">
        <v>4</v>
      </c>
    </row>
    <row r="319" spans="1:12" x14ac:dyDescent="0.2">
      <c r="A319" s="1" t="s">
        <v>326</v>
      </c>
      <c r="B319" s="1">
        <v>757</v>
      </c>
      <c r="C319" s="2">
        <v>4</v>
      </c>
      <c r="F319" s="1" t="s">
        <v>326</v>
      </c>
      <c r="G319" s="1">
        <v>757</v>
      </c>
      <c r="H319" s="2">
        <v>4</v>
      </c>
      <c r="J319" s="1" t="s">
        <v>326</v>
      </c>
      <c r="K319" s="1">
        <v>757</v>
      </c>
      <c r="L319" s="2">
        <v>4</v>
      </c>
    </row>
    <row r="320" spans="1:12" x14ac:dyDescent="0.2">
      <c r="A320" s="1" t="s">
        <v>327</v>
      </c>
      <c r="B320" s="1">
        <v>704</v>
      </c>
      <c r="C320" s="2">
        <v>4</v>
      </c>
      <c r="F320" s="1" t="s">
        <v>327</v>
      </c>
      <c r="G320" s="1">
        <v>704</v>
      </c>
      <c r="H320" s="2">
        <v>4</v>
      </c>
      <c r="J320" s="1" t="s">
        <v>327</v>
      </c>
      <c r="K320" s="1">
        <v>704</v>
      </c>
      <c r="L320" s="2">
        <v>4</v>
      </c>
    </row>
    <row r="321" spans="1:12" x14ac:dyDescent="0.2">
      <c r="A321" s="1" t="s">
        <v>328</v>
      </c>
      <c r="B321" s="1">
        <v>949</v>
      </c>
      <c r="C321" s="2">
        <v>4</v>
      </c>
      <c r="F321" s="1" t="s">
        <v>328</v>
      </c>
      <c r="G321" s="1">
        <v>949</v>
      </c>
      <c r="H321" s="2">
        <v>4</v>
      </c>
      <c r="J321" s="1" t="s">
        <v>328</v>
      </c>
      <c r="K321" s="1">
        <v>949</v>
      </c>
      <c r="L321" s="2">
        <v>4</v>
      </c>
    </row>
    <row r="322" spans="1:12" x14ac:dyDescent="0.2">
      <c r="A322" s="1" t="s">
        <v>329</v>
      </c>
      <c r="B322" s="1">
        <v>633</v>
      </c>
      <c r="C322" s="2">
        <v>4</v>
      </c>
      <c r="F322" s="1" t="s">
        <v>329</v>
      </c>
      <c r="G322" s="1">
        <v>633</v>
      </c>
      <c r="H322" s="2">
        <v>4</v>
      </c>
      <c r="J322" s="1" t="s">
        <v>329</v>
      </c>
      <c r="K322" s="1">
        <v>633</v>
      </c>
      <c r="L322" s="2">
        <v>4</v>
      </c>
    </row>
    <row r="323" spans="1:12" x14ac:dyDescent="0.2">
      <c r="A323" s="1" t="s">
        <v>330</v>
      </c>
      <c r="B323" s="1">
        <v>947</v>
      </c>
      <c r="C323" s="2">
        <v>4</v>
      </c>
      <c r="F323" s="1" t="s">
        <v>330</v>
      </c>
      <c r="G323" s="1">
        <v>947</v>
      </c>
      <c r="H323" s="2">
        <v>4</v>
      </c>
      <c r="J323" s="1" t="s">
        <v>330</v>
      </c>
      <c r="K323" s="1">
        <v>947</v>
      </c>
      <c r="L323" s="2">
        <v>4</v>
      </c>
    </row>
    <row r="324" spans="1:12" x14ac:dyDescent="0.2">
      <c r="A324" s="1" t="s">
        <v>331</v>
      </c>
      <c r="B324" s="1">
        <v>615</v>
      </c>
      <c r="C324" s="2">
        <v>4</v>
      </c>
      <c r="F324" s="1" t="s">
        <v>331</v>
      </c>
      <c r="G324" s="1">
        <v>615</v>
      </c>
      <c r="H324" s="2">
        <v>4</v>
      </c>
      <c r="J324" s="1" t="s">
        <v>331</v>
      </c>
      <c r="K324" s="1">
        <v>615</v>
      </c>
      <c r="L324" s="2">
        <v>4</v>
      </c>
    </row>
    <row r="325" spans="1:12" x14ac:dyDescent="0.2">
      <c r="A325" s="1" t="s">
        <v>332</v>
      </c>
      <c r="B325" s="1">
        <v>657</v>
      </c>
      <c r="C325" s="2">
        <v>4</v>
      </c>
      <c r="F325" s="1" t="s">
        <v>332</v>
      </c>
      <c r="G325" s="1">
        <v>657</v>
      </c>
      <c r="H325" s="2">
        <v>4</v>
      </c>
      <c r="J325" s="1" t="s">
        <v>332</v>
      </c>
      <c r="K325" s="1">
        <v>657</v>
      </c>
      <c r="L325" s="2">
        <v>4</v>
      </c>
    </row>
    <row r="326" spans="1:12" x14ac:dyDescent="0.2">
      <c r="A326" s="1" t="s">
        <v>333</v>
      </c>
      <c r="B326" s="1">
        <v>822</v>
      </c>
      <c r="C326" s="2">
        <v>4</v>
      </c>
      <c r="F326" s="1" t="s">
        <v>333</v>
      </c>
      <c r="G326" s="1">
        <v>822</v>
      </c>
      <c r="H326" s="2">
        <v>4</v>
      </c>
      <c r="J326" s="1" t="s">
        <v>333</v>
      </c>
      <c r="K326" s="1">
        <v>822</v>
      </c>
      <c r="L326" s="2">
        <v>4</v>
      </c>
    </row>
    <row r="327" spans="1:12" x14ac:dyDescent="0.2">
      <c r="A327" s="1" t="s">
        <v>334</v>
      </c>
      <c r="B327" s="1">
        <v>842</v>
      </c>
      <c r="C327" s="2">
        <v>4</v>
      </c>
      <c r="F327" s="1" t="s">
        <v>334</v>
      </c>
      <c r="G327" s="1">
        <v>842</v>
      </c>
      <c r="H327" s="2">
        <v>4</v>
      </c>
      <c r="J327" s="1" t="s">
        <v>334</v>
      </c>
      <c r="K327" s="1">
        <v>842</v>
      </c>
      <c r="L327" s="2">
        <v>4</v>
      </c>
    </row>
    <row r="328" spans="1:12" x14ac:dyDescent="0.2">
      <c r="A328" s="1" t="s">
        <v>335</v>
      </c>
      <c r="B328" s="1">
        <v>636</v>
      </c>
      <c r="C328" s="2">
        <v>4</v>
      </c>
      <c r="F328" s="1" t="s">
        <v>335</v>
      </c>
      <c r="G328" s="1">
        <v>636</v>
      </c>
      <c r="H328" s="2">
        <v>4</v>
      </c>
      <c r="J328" s="1" t="s">
        <v>335</v>
      </c>
      <c r="K328" s="1">
        <v>636</v>
      </c>
      <c r="L328" s="2">
        <v>4</v>
      </c>
    </row>
    <row r="329" spans="1:12" x14ac:dyDescent="0.2">
      <c r="A329" s="1" t="s">
        <v>336</v>
      </c>
      <c r="B329" s="1">
        <v>1001</v>
      </c>
      <c r="C329" s="2">
        <v>4</v>
      </c>
      <c r="F329" s="1" t="s">
        <v>336</v>
      </c>
      <c r="G329" s="1">
        <v>1001</v>
      </c>
      <c r="H329" s="2">
        <v>4</v>
      </c>
      <c r="J329" s="1" t="s">
        <v>336</v>
      </c>
      <c r="K329" s="1">
        <v>1001</v>
      </c>
      <c r="L329" s="2">
        <v>4</v>
      </c>
    </row>
    <row r="330" spans="1:12" x14ac:dyDescent="0.2">
      <c r="A330" s="1" t="s">
        <v>337</v>
      </c>
      <c r="B330" s="1">
        <v>895</v>
      </c>
      <c r="C330" s="2">
        <v>4</v>
      </c>
      <c r="F330" s="1" t="s">
        <v>337</v>
      </c>
      <c r="G330" s="1">
        <v>895</v>
      </c>
      <c r="H330" s="2">
        <v>4</v>
      </c>
      <c r="J330" s="1" t="s">
        <v>337</v>
      </c>
      <c r="K330" s="1">
        <v>895</v>
      </c>
      <c r="L330" s="2">
        <v>4</v>
      </c>
    </row>
    <row r="331" spans="1:12" x14ac:dyDescent="0.2">
      <c r="A331" s="1" t="s">
        <v>338</v>
      </c>
      <c r="B331" s="1">
        <v>1001</v>
      </c>
      <c r="C331" s="2">
        <v>4</v>
      </c>
      <c r="F331" s="1" t="s">
        <v>338</v>
      </c>
      <c r="G331" s="1">
        <v>1001</v>
      </c>
      <c r="H331" s="2">
        <v>4</v>
      </c>
      <c r="J331" s="1" t="s">
        <v>338</v>
      </c>
      <c r="K331" s="1">
        <v>1001</v>
      </c>
      <c r="L331" s="2">
        <v>4</v>
      </c>
    </row>
    <row r="332" spans="1:12" x14ac:dyDescent="0.2">
      <c r="A332" s="1" t="s">
        <v>339</v>
      </c>
      <c r="B332" s="1">
        <v>855</v>
      </c>
      <c r="C332" s="2">
        <v>4</v>
      </c>
      <c r="F332" s="1" t="s">
        <v>339</v>
      </c>
      <c r="G332" s="1">
        <v>855</v>
      </c>
      <c r="H332" s="2">
        <v>4</v>
      </c>
      <c r="I332" s="1">
        <f>AVERAGE(G307:G332)</f>
        <v>791.26923076923072</v>
      </c>
      <c r="J332" s="1" t="s">
        <v>339</v>
      </c>
      <c r="K332" s="1">
        <v>855</v>
      </c>
      <c r="L332" s="2">
        <v>4</v>
      </c>
    </row>
    <row r="333" spans="1:12" x14ac:dyDescent="0.2">
      <c r="A333" s="1" t="s">
        <v>340</v>
      </c>
      <c r="B333" s="1">
        <v>972</v>
      </c>
      <c r="C333" s="2">
        <v>5</v>
      </c>
      <c r="F333" s="1" t="s">
        <v>340</v>
      </c>
      <c r="G333" s="1">
        <v>972</v>
      </c>
      <c r="H333" s="2">
        <v>5</v>
      </c>
      <c r="I333">
        <f>COUNT(G307:G332)</f>
        <v>26</v>
      </c>
      <c r="J333" s="1" t="s">
        <v>340</v>
      </c>
      <c r="K333" s="1">
        <v>972</v>
      </c>
      <c r="L333" s="2">
        <v>5</v>
      </c>
    </row>
    <row r="334" spans="1:12" x14ac:dyDescent="0.2">
      <c r="A334" s="1" t="s">
        <v>341</v>
      </c>
      <c r="B334" s="1">
        <v>1001</v>
      </c>
      <c r="C334" s="2">
        <v>5</v>
      </c>
      <c r="F334" s="1" t="s">
        <v>341</v>
      </c>
      <c r="G334" s="1">
        <v>1001</v>
      </c>
      <c r="H334" s="2">
        <v>5</v>
      </c>
      <c r="I334" s="1">
        <f>STDEV(G307:G332)</f>
        <v>147.30256146919047</v>
      </c>
      <c r="J334" s="1" t="s">
        <v>341</v>
      </c>
      <c r="K334" s="1">
        <v>1001</v>
      </c>
      <c r="L334" s="2">
        <v>5</v>
      </c>
    </row>
    <row r="335" spans="1:12" x14ac:dyDescent="0.2">
      <c r="A335" s="1" t="s">
        <v>342</v>
      </c>
      <c r="B335" s="1">
        <v>886</v>
      </c>
      <c r="C335" s="2">
        <v>5</v>
      </c>
      <c r="F335" s="1" t="s">
        <v>342</v>
      </c>
      <c r="G335" s="1">
        <v>886</v>
      </c>
      <c r="H335" s="2">
        <v>5</v>
      </c>
      <c r="J335" s="1" t="s">
        <v>342</v>
      </c>
      <c r="K335" s="1">
        <v>886</v>
      </c>
      <c r="L335" s="2">
        <v>5</v>
      </c>
    </row>
    <row r="336" spans="1:12" x14ac:dyDescent="0.2">
      <c r="A336" s="1" t="s">
        <v>343</v>
      </c>
      <c r="B336" s="1">
        <v>932</v>
      </c>
      <c r="C336" s="2">
        <v>5</v>
      </c>
      <c r="F336" s="1" t="s">
        <v>343</v>
      </c>
      <c r="G336" s="1">
        <v>932</v>
      </c>
      <c r="H336" s="2">
        <v>5</v>
      </c>
      <c r="J336" s="1" t="s">
        <v>343</v>
      </c>
      <c r="K336" s="1">
        <v>932</v>
      </c>
      <c r="L336" s="2">
        <v>5</v>
      </c>
    </row>
    <row r="337" spans="1:12" x14ac:dyDescent="0.2">
      <c r="A337" s="1" t="s">
        <v>344</v>
      </c>
      <c r="B337" s="1">
        <v>1001</v>
      </c>
      <c r="C337" s="2">
        <v>5</v>
      </c>
      <c r="F337" s="1" t="s">
        <v>344</v>
      </c>
      <c r="G337" s="1">
        <v>1001</v>
      </c>
      <c r="H337" s="2">
        <v>5</v>
      </c>
      <c r="J337" s="1" t="s">
        <v>344</v>
      </c>
      <c r="K337" s="1">
        <v>1001</v>
      </c>
      <c r="L337" s="2">
        <v>5</v>
      </c>
    </row>
    <row r="338" spans="1:12" x14ac:dyDescent="0.2">
      <c r="A338" s="1" t="s">
        <v>345</v>
      </c>
      <c r="B338" s="1">
        <v>375</v>
      </c>
      <c r="C338" s="2">
        <v>5</v>
      </c>
      <c r="F338" s="1" t="s">
        <v>345</v>
      </c>
      <c r="G338" s="1">
        <v>375</v>
      </c>
      <c r="H338" s="2">
        <v>5</v>
      </c>
      <c r="J338" s="1" t="s">
        <v>345</v>
      </c>
      <c r="K338" s="1">
        <v>375</v>
      </c>
      <c r="L338" s="2">
        <v>5</v>
      </c>
    </row>
    <row r="339" spans="1:12" x14ac:dyDescent="0.2">
      <c r="A339" s="1" t="s">
        <v>346</v>
      </c>
      <c r="B339" s="1">
        <v>810</v>
      </c>
      <c r="C339" s="2">
        <v>5</v>
      </c>
      <c r="F339" s="1" t="s">
        <v>346</v>
      </c>
      <c r="G339" s="1">
        <v>810</v>
      </c>
      <c r="H339" s="2">
        <v>5</v>
      </c>
      <c r="J339" s="1" t="s">
        <v>346</v>
      </c>
      <c r="K339" s="1">
        <v>810</v>
      </c>
      <c r="L339" s="2">
        <v>5</v>
      </c>
    </row>
    <row r="340" spans="1:12" x14ac:dyDescent="0.2">
      <c r="A340" s="1" t="s">
        <v>347</v>
      </c>
      <c r="B340" s="1">
        <v>1001</v>
      </c>
      <c r="C340" s="2">
        <v>5</v>
      </c>
      <c r="F340" s="1" t="s">
        <v>347</v>
      </c>
      <c r="G340" s="1">
        <v>1001</v>
      </c>
      <c r="H340" s="2">
        <v>5</v>
      </c>
      <c r="J340" s="1" t="s">
        <v>347</v>
      </c>
      <c r="K340" s="1">
        <v>1001</v>
      </c>
      <c r="L340" s="2">
        <v>5</v>
      </c>
    </row>
    <row r="341" spans="1:12" x14ac:dyDescent="0.2">
      <c r="A341" s="1" t="s">
        <v>348</v>
      </c>
      <c r="B341" s="1">
        <v>920</v>
      </c>
      <c r="C341" s="2">
        <v>5</v>
      </c>
      <c r="F341" s="1" t="s">
        <v>348</v>
      </c>
      <c r="G341" s="1">
        <v>920</v>
      </c>
      <c r="H341" s="2">
        <v>5</v>
      </c>
      <c r="J341" s="1" t="s">
        <v>348</v>
      </c>
      <c r="K341" s="1">
        <v>920</v>
      </c>
      <c r="L341" s="2">
        <v>5</v>
      </c>
    </row>
    <row r="342" spans="1:12" x14ac:dyDescent="0.2">
      <c r="A342" s="1" t="s">
        <v>349</v>
      </c>
      <c r="B342" s="1">
        <v>850</v>
      </c>
      <c r="C342" s="2">
        <v>5</v>
      </c>
      <c r="F342" s="1" t="s">
        <v>349</v>
      </c>
      <c r="G342" s="1">
        <v>850</v>
      </c>
      <c r="H342" s="2">
        <v>5</v>
      </c>
      <c r="J342" s="1" t="s">
        <v>349</v>
      </c>
      <c r="K342" s="1">
        <v>850</v>
      </c>
      <c r="L342" s="2">
        <v>5</v>
      </c>
    </row>
    <row r="343" spans="1:12" x14ac:dyDescent="0.2">
      <c r="A343" s="1" t="s">
        <v>350</v>
      </c>
      <c r="B343" s="1">
        <v>803</v>
      </c>
      <c r="C343" s="2">
        <v>5</v>
      </c>
      <c r="F343" s="1" t="s">
        <v>350</v>
      </c>
      <c r="G343" s="1">
        <v>803</v>
      </c>
      <c r="H343" s="2">
        <v>5</v>
      </c>
      <c r="J343" s="1" t="s">
        <v>350</v>
      </c>
      <c r="K343" s="1">
        <v>803</v>
      </c>
      <c r="L343" s="2">
        <v>5</v>
      </c>
    </row>
    <row r="344" spans="1:12" x14ac:dyDescent="0.2">
      <c r="A344" s="1" t="s">
        <v>351</v>
      </c>
      <c r="B344" s="1">
        <v>827</v>
      </c>
      <c r="C344" s="2">
        <v>5</v>
      </c>
      <c r="F344" s="1" t="s">
        <v>351</v>
      </c>
      <c r="G344" s="1">
        <v>827</v>
      </c>
      <c r="H344" s="2">
        <v>5</v>
      </c>
      <c r="J344" s="1" t="s">
        <v>351</v>
      </c>
      <c r="K344" s="1">
        <v>827</v>
      </c>
      <c r="L344" s="2">
        <v>5</v>
      </c>
    </row>
    <row r="345" spans="1:12" x14ac:dyDescent="0.2">
      <c r="A345" s="1" t="s">
        <v>352</v>
      </c>
      <c r="B345" s="1">
        <v>980</v>
      </c>
      <c r="C345" s="2">
        <v>5</v>
      </c>
      <c r="F345" s="1" t="s">
        <v>352</v>
      </c>
      <c r="G345" s="1">
        <v>980</v>
      </c>
      <c r="H345" s="2">
        <v>5</v>
      </c>
      <c r="J345" s="1" t="s">
        <v>352</v>
      </c>
      <c r="K345" s="1">
        <v>980</v>
      </c>
      <c r="L345" s="2">
        <v>5</v>
      </c>
    </row>
    <row r="346" spans="1:12" x14ac:dyDescent="0.2">
      <c r="A346" s="1" t="s">
        <v>353</v>
      </c>
      <c r="B346" s="1">
        <v>875</v>
      </c>
      <c r="C346" s="2">
        <v>5</v>
      </c>
      <c r="F346" s="1" t="s">
        <v>353</v>
      </c>
      <c r="G346" s="1">
        <v>875</v>
      </c>
      <c r="H346" s="2">
        <v>5</v>
      </c>
      <c r="J346" s="1" t="s">
        <v>353</v>
      </c>
      <c r="K346" s="1">
        <v>875</v>
      </c>
      <c r="L346" s="2">
        <v>5</v>
      </c>
    </row>
    <row r="347" spans="1:12" x14ac:dyDescent="0.2">
      <c r="A347" s="1" t="s">
        <v>354</v>
      </c>
      <c r="B347" s="1">
        <v>725</v>
      </c>
      <c r="C347" s="2">
        <v>5</v>
      </c>
      <c r="F347" s="1" t="s">
        <v>354</v>
      </c>
      <c r="G347" s="1">
        <v>725</v>
      </c>
      <c r="H347" s="2">
        <v>5</v>
      </c>
      <c r="J347" s="1" t="s">
        <v>354</v>
      </c>
      <c r="K347" s="1">
        <v>725</v>
      </c>
      <c r="L347" s="2">
        <v>5</v>
      </c>
    </row>
    <row r="348" spans="1:12" x14ac:dyDescent="0.2">
      <c r="A348" s="1" t="s">
        <v>355</v>
      </c>
      <c r="B348" s="1">
        <v>725</v>
      </c>
      <c r="C348" s="2">
        <v>5</v>
      </c>
      <c r="F348" s="1" t="s">
        <v>355</v>
      </c>
      <c r="G348" s="1">
        <v>725</v>
      </c>
      <c r="H348" s="2">
        <v>5</v>
      </c>
      <c r="J348" s="1" t="s">
        <v>355</v>
      </c>
      <c r="K348" s="1">
        <v>725</v>
      </c>
      <c r="L348" s="2">
        <v>5</v>
      </c>
    </row>
    <row r="349" spans="1:12" x14ac:dyDescent="0.2">
      <c r="A349" s="1" t="s">
        <v>356</v>
      </c>
      <c r="B349" s="1">
        <v>727</v>
      </c>
      <c r="C349" s="2">
        <v>5</v>
      </c>
      <c r="F349" s="1" t="s">
        <v>356</v>
      </c>
      <c r="G349" s="1">
        <v>727</v>
      </c>
      <c r="H349" s="2">
        <v>5</v>
      </c>
      <c r="J349" s="1" t="s">
        <v>356</v>
      </c>
      <c r="K349" s="1">
        <v>727</v>
      </c>
      <c r="L349" s="2">
        <v>5</v>
      </c>
    </row>
    <row r="350" spans="1:12" x14ac:dyDescent="0.2">
      <c r="A350" s="1" t="s">
        <v>357</v>
      </c>
      <c r="B350" s="1">
        <v>558</v>
      </c>
      <c r="C350" s="2">
        <v>5</v>
      </c>
      <c r="F350" s="1" t="s">
        <v>357</v>
      </c>
      <c r="G350" s="1">
        <v>558</v>
      </c>
      <c r="H350" s="2">
        <v>5</v>
      </c>
      <c r="J350" s="1" t="s">
        <v>357</v>
      </c>
      <c r="K350" s="1">
        <v>558</v>
      </c>
      <c r="L350" s="2">
        <v>5</v>
      </c>
    </row>
    <row r="351" spans="1:12" x14ac:dyDescent="0.2">
      <c r="A351" s="1" t="s">
        <v>358</v>
      </c>
      <c r="B351" s="1">
        <v>685</v>
      </c>
      <c r="C351" s="2">
        <v>5</v>
      </c>
      <c r="F351" s="1" t="s">
        <v>358</v>
      </c>
      <c r="G351" s="1">
        <v>685</v>
      </c>
      <c r="H351" s="2">
        <v>5</v>
      </c>
      <c r="I351" s="1">
        <f>AVERAGE(G333:G351)</f>
        <v>823.84210526315792</v>
      </c>
      <c r="J351" s="1" t="s">
        <v>358</v>
      </c>
      <c r="K351" s="1">
        <v>685</v>
      </c>
      <c r="L351" s="2">
        <v>5</v>
      </c>
    </row>
    <row r="352" spans="1:12" x14ac:dyDescent="0.2">
      <c r="A352" s="1" t="s">
        <v>359</v>
      </c>
      <c r="B352" s="1">
        <v>888</v>
      </c>
      <c r="C352" s="2">
        <v>6</v>
      </c>
      <c r="F352" s="1" t="s">
        <v>359</v>
      </c>
      <c r="G352" s="1">
        <v>888</v>
      </c>
      <c r="H352" s="2">
        <v>6</v>
      </c>
      <c r="I352">
        <f>COUNT(G333:G351)</f>
        <v>19</v>
      </c>
      <c r="J352" s="1" t="s">
        <v>359</v>
      </c>
      <c r="K352" s="1">
        <v>888</v>
      </c>
      <c r="L352" s="2">
        <v>6</v>
      </c>
    </row>
    <row r="353" spans="1:12" x14ac:dyDescent="0.2">
      <c r="A353" s="1" t="s">
        <v>360</v>
      </c>
      <c r="B353" s="1">
        <v>760</v>
      </c>
      <c r="C353" s="2">
        <v>6</v>
      </c>
      <c r="F353" s="1" t="s">
        <v>360</v>
      </c>
      <c r="G353" s="1">
        <v>760</v>
      </c>
      <c r="H353" s="2">
        <v>6</v>
      </c>
      <c r="I353" s="1">
        <f>STDEV(G333:G351)</f>
        <v>164.91791330433145</v>
      </c>
      <c r="J353" s="1" t="s">
        <v>360</v>
      </c>
      <c r="K353" s="1">
        <v>760</v>
      </c>
      <c r="L353" s="2">
        <v>6</v>
      </c>
    </row>
    <row r="354" spans="1:12" x14ac:dyDescent="0.2">
      <c r="A354" s="1" t="s">
        <v>361</v>
      </c>
      <c r="B354" s="1">
        <v>875</v>
      </c>
      <c r="C354" s="2">
        <v>6</v>
      </c>
      <c r="F354" s="1" t="s">
        <v>361</v>
      </c>
      <c r="G354" s="1">
        <v>875</v>
      </c>
      <c r="H354" s="2">
        <v>6</v>
      </c>
      <c r="J354" s="1" t="s">
        <v>361</v>
      </c>
      <c r="K354" s="1">
        <v>875</v>
      </c>
      <c r="L354" s="2">
        <v>6</v>
      </c>
    </row>
    <row r="355" spans="1:12" x14ac:dyDescent="0.2">
      <c r="A355" s="1" t="s">
        <v>362</v>
      </c>
      <c r="B355" s="1">
        <v>885</v>
      </c>
      <c r="C355" s="2">
        <v>6</v>
      </c>
      <c r="F355" s="1" t="s">
        <v>362</v>
      </c>
      <c r="G355" s="1">
        <v>885</v>
      </c>
      <c r="H355" s="2">
        <v>6</v>
      </c>
      <c r="J355" s="1" t="s">
        <v>362</v>
      </c>
      <c r="K355" s="1">
        <v>885</v>
      </c>
      <c r="L355" s="2">
        <v>6</v>
      </c>
    </row>
    <row r="356" spans="1:12" x14ac:dyDescent="0.2">
      <c r="A356" s="1" t="s">
        <v>363</v>
      </c>
      <c r="B356" s="1">
        <v>1001</v>
      </c>
      <c r="C356" s="2">
        <v>6</v>
      </c>
      <c r="F356" s="1" t="s">
        <v>363</v>
      </c>
      <c r="G356" s="1">
        <v>1001</v>
      </c>
      <c r="H356" s="2">
        <v>6</v>
      </c>
      <c r="J356" s="1" t="s">
        <v>363</v>
      </c>
      <c r="K356" s="1">
        <v>1001</v>
      </c>
      <c r="L356" s="2">
        <v>6</v>
      </c>
    </row>
    <row r="357" spans="1:12" x14ac:dyDescent="0.2">
      <c r="A357" s="1" t="s">
        <v>364</v>
      </c>
      <c r="B357" s="1">
        <v>727</v>
      </c>
      <c r="C357" s="2">
        <v>6</v>
      </c>
      <c r="F357" s="1" t="s">
        <v>364</v>
      </c>
      <c r="G357" s="1">
        <v>727</v>
      </c>
      <c r="H357" s="2">
        <v>6</v>
      </c>
      <c r="J357" s="1" t="s">
        <v>364</v>
      </c>
      <c r="K357" s="1">
        <v>727</v>
      </c>
      <c r="L357" s="2">
        <v>6</v>
      </c>
    </row>
    <row r="358" spans="1:12" x14ac:dyDescent="0.2">
      <c r="A358" s="1" t="s">
        <v>365</v>
      </c>
      <c r="B358" s="1">
        <v>645</v>
      </c>
      <c r="C358" s="2">
        <v>6</v>
      </c>
      <c r="F358" s="1" t="s">
        <v>365</v>
      </c>
      <c r="G358" s="1">
        <v>645</v>
      </c>
      <c r="H358" s="2">
        <v>6</v>
      </c>
      <c r="J358" s="1" t="s">
        <v>365</v>
      </c>
      <c r="K358" s="1">
        <v>645</v>
      </c>
      <c r="L358" s="2">
        <v>6</v>
      </c>
    </row>
    <row r="359" spans="1:12" x14ac:dyDescent="0.2">
      <c r="A359" s="1" t="s">
        <v>366</v>
      </c>
      <c r="B359" s="1">
        <v>763</v>
      </c>
      <c r="C359" s="2">
        <v>6</v>
      </c>
      <c r="F359" s="1" t="s">
        <v>366</v>
      </c>
      <c r="G359" s="1">
        <v>763</v>
      </c>
      <c r="H359" s="2">
        <v>6</v>
      </c>
      <c r="J359" s="1" t="s">
        <v>366</v>
      </c>
      <c r="K359" s="1">
        <v>763</v>
      </c>
      <c r="L359" s="2">
        <v>6</v>
      </c>
    </row>
    <row r="360" spans="1:12" x14ac:dyDescent="0.2">
      <c r="A360" s="1" t="s">
        <v>367</v>
      </c>
      <c r="B360" s="1">
        <v>621</v>
      </c>
      <c r="C360" s="2">
        <v>6</v>
      </c>
      <c r="F360" s="1" t="s">
        <v>367</v>
      </c>
      <c r="G360" s="1">
        <v>621</v>
      </c>
      <c r="H360" s="2">
        <v>6</v>
      </c>
      <c r="J360" s="1" t="s">
        <v>367</v>
      </c>
      <c r="K360" s="1">
        <v>621</v>
      </c>
      <c r="L360" s="2">
        <v>6</v>
      </c>
    </row>
    <row r="361" spans="1:12" x14ac:dyDescent="0.2">
      <c r="A361" s="1" t="s">
        <v>368</v>
      </c>
      <c r="B361" s="1">
        <v>955</v>
      </c>
      <c r="C361" s="2">
        <v>6</v>
      </c>
      <c r="F361" s="1" t="s">
        <v>368</v>
      </c>
      <c r="G361" s="1">
        <v>955</v>
      </c>
      <c r="H361" s="2">
        <v>6</v>
      </c>
      <c r="J361" s="1" t="s">
        <v>368</v>
      </c>
      <c r="K361" s="1">
        <v>955</v>
      </c>
      <c r="L361" s="2">
        <v>6</v>
      </c>
    </row>
    <row r="362" spans="1:12" x14ac:dyDescent="0.2">
      <c r="A362" s="1" t="s">
        <v>369</v>
      </c>
      <c r="B362" s="1">
        <v>918</v>
      </c>
      <c r="C362" s="2">
        <v>6</v>
      </c>
      <c r="F362" s="1" t="s">
        <v>369</v>
      </c>
      <c r="G362" s="1">
        <v>918</v>
      </c>
      <c r="H362" s="2">
        <v>6</v>
      </c>
      <c r="J362" s="1" t="s">
        <v>369</v>
      </c>
      <c r="K362" s="1">
        <v>918</v>
      </c>
      <c r="L362" s="2">
        <v>6</v>
      </c>
    </row>
    <row r="363" spans="1:12" x14ac:dyDescent="0.2">
      <c r="A363" s="1" t="s">
        <v>370</v>
      </c>
      <c r="B363" s="1">
        <v>959</v>
      </c>
      <c r="C363" s="2">
        <v>6</v>
      </c>
      <c r="F363" s="1" t="s">
        <v>370</v>
      </c>
      <c r="G363" s="1">
        <v>959</v>
      </c>
      <c r="H363" s="2">
        <v>6</v>
      </c>
      <c r="J363" s="1" t="s">
        <v>370</v>
      </c>
      <c r="K363" s="1">
        <v>959</v>
      </c>
      <c r="L363" s="2">
        <v>6</v>
      </c>
    </row>
    <row r="364" spans="1:12" x14ac:dyDescent="0.2">
      <c r="A364" s="1" t="s">
        <v>371</v>
      </c>
      <c r="B364" s="1">
        <v>685</v>
      </c>
      <c r="C364" s="2">
        <v>6</v>
      </c>
      <c r="F364" s="1" t="s">
        <v>371</v>
      </c>
      <c r="G364" s="1">
        <v>685</v>
      </c>
      <c r="H364" s="2">
        <v>6</v>
      </c>
      <c r="J364" s="1" t="s">
        <v>371</v>
      </c>
      <c r="K364" s="1">
        <v>685</v>
      </c>
      <c r="L364" s="2">
        <v>6</v>
      </c>
    </row>
    <row r="365" spans="1:12" x14ac:dyDescent="0.2">
      <c r="A365" s="1" t="s">
        <v>372</v>
      </c>
      <c r="B365" s="1">
        <v>584</v>
      </c>
      <c r="C365" s="2">
        <v>6</v>
      </c>
      <c r="F365" s="1" t="s">
        <v>372</v>
      </c>
      <c r="G365" s="1">
        <v>584</v>
      </c>
      <c r="H365" s="2">
        <v>6</v>
      </c>
      <c r="J365" s="1" t="s">
        <v>372</v>
      </c>
      <c r="K365" s="1">
        <v>584</v>
      </c>
      <c r="L365" s="2">
        <v>6</v>
      </c>
    </row>
    <row r="366" spans="1:12" x14ac:dyDescent="0.2">
      <c r="A366" s="1" t="s">
        <v>373</v>
      </c>
      <c r="B366" s="1">
        <v>590</v>
      </c>
      <c r="C366" s="2">
        <v>6</v>
      </c>
      <c r="F366" s="1" t="s">
        <v>373</v>
      </c>
      <c r="G366" s="1">
        <v>590</v>
      </c>
      <c r="H366" s="2">
        <v>6</v>
      </c>
      <c r="J366" s="1" t="s">
        <v>373</v>
      </c>
      <c r="K366" s="1">
        <v>590</v>
      </c>
      <c r="L366" s="2">
        <v>6</v>
      </c>
    </row>
    <row r="367" spans="1:12" x14ac:dyDescent="0.2">
      <c r="A367" s="1" t="s">
        <v>374</v>
      </c>
      <c r="B367" s="1">
        <v>652</v>
      </c>
      <c r="C367" s="2">
        <v>6</v>
      </c>
      <c r="F367" s="1" t="s">
        <v>374</v>
      </c>
      <c r="G367" s="1">
        <v>652</v>
      </c>
      <c r="H367" s="2">
        <v>6</v>
      </c>
      <c r="J367" s="1" t="s">
        <v>374</v>
      </c>
      <c r="K367" s="1">
        <v>652</v>
      </c>
      <c r="L367" s="2">
        <v>6</v>
      </c>
    </row>
    <row r="368" spans="1:12" x14ac:dyDescent="0.2">
      <c r="A368" s="1" t="s">
        <v>375</v>
      </c>
      <c r="B368" s="1">
        <v>543</v>
      </c>
      <c r="C368" s="2">
        <v>6</v>
      </c>
      <c r="F368" s="1" t="s">
        <v>375</v>
      </c>
      <c r="G368" s="1">
        <v>543</v>
      </c>
      <c r="H368" s="2">
        <v>6</v>
      </c>
      <c r="J368" s="1" t="s">
        <v>375</v>
      </c>
      <c r="K368" s="1">
        <v>543</v>
      </c>
      <c r="L368" s="2">
        <v>6</v>
      </c>
    </row>
    <row r="369" spans="1:12" x14ac:dyDescent="0.2">
      <c r="A369" s="1" t="s">
        <v>376</v>
      </c>
      <c r="B369" s="1">
        <v>621</v>
      </c>
      <c r="C369" s="2">
        <v>6</v>
      </c>
      <c r="F369" s="1" t="s">
        <v>376</v>
      </c>
      <c r="G369" s="1">
        <v>621</v>
      </c>
      <c r="H369" s="2">
        <v>6</v>
      </c>
      <c r="J369" s="1" t="s">
        <v>376</v>
      </c>
      <c r="K369" s="1">
        <v>621</v>
      </c>
      <c r="L369" s="2">
        <v>6</v>
      </c>
    </row>
    <row r="370" spans="1:12" x14ac:dyDescent="0.2">
      <c r="A370" s="1" t="s">
        <v>377</v>
      </c>
      <c r="B370" s="1">
        <v>664</v>
      </c>
      <c r="C370" s="2">
        <v>6</v>
      </c>
      <c r="F370" s="1" t="s">
        <v>377</v>
      </c>
      <c r="G370" s="1">
        <v>664</v>
      </c>
      <c r="H370" s="2">
        <v>6</v>
      </c>
      <c r="J370" s="1" t="s">
        <v>377</v>
      </c>
      <c r="K370" s="1">
        <v>664</v>
      </c>
      <c r="L370" s="2">
        <v>6</v>
      </c>
    </row>
    <row r="371" spans="1:12" x14ac:dyDescent="0.2">
      <c r="A371" s="1" t="s">
        <v>378</v>
      </c>
      <c r="B371" s="1">
        <v>769</v>
      </c>
      <c r="C371" s="2">
        <v>6</v>
      </c>
      <c r="F371" s="1" t="s">
        <v>378</v>
      </c>
      <c r="G371" s="1">
        <v>769</v>
      </c>
      <c r="H371" s="2">
        <v>6</v>
      </c>
      <c r="J371" s="1" t="s">
        <v>378</v>
      </c>
      <c r="K371" s="1">
        <v>769</v>
      </c>
      <c r="L371" s="2">
        <v>6</v>
      </c>
    </row>
    <row r="372" spans="1:12" x14ac:dyDescent="0.2">
      <c r="A372" s="1" t="s">
        <v>379</v>
      </c>
      <c r="B372" s="1">
        <v>617</v>
      </c>
      <c r="C372" s="2">
        <v>6</v>
      </c>
      <c r="F372" s="1" t="s">
        <v>379</v>
      </c>
      <c r="G372" s="1">
        <v>617</v>
      </c>
      <c r="H372" s="2">
        <v>6</v>
      </c>
      <c r="J372" s="1" t="s">
        <v>379</v>
      </c>
      <c r="K372" s="1">
        <v>617</v>
      </c>
      <c r="L372" s="2">
        <v>6</v>
      </c>
    </row>
    <row r="373" spans="1:12" x14ac:dyDescent="0.2">
      <c r="A373" s="1" t="s">
        <v>380</v>
      </c>
      <c r="B373" s="1">
        <v>556</v>
      </c>
      <c r="C373" s="2">
        <v>6</v>
      </c>
      <c r="F373" s="1" t="s">
        <v>380</v>
      </c>
      <c r="G373" s="1">
        <v>556</v>
      </c>
      <c r="H373" s="2">
        <v>6</v>
      </c>
      <c r="J373" s="1" t="s">
        <v>380</v>
      </c>
      <c r="K373" s="1">
        <v>556</v>
      </c>
      <c r="L373" s="2">
        <v>6</v>
      </c>
    </row>
    <row r="374" spans="1:12" x14ac:dyDescent="0.2">
      <c r="A374" s="1" t="s">
        <v>381</v>
      </c>
      <c r="B374" s="1">
        <v>635</v>
      </c>
      <c r="C374" s="2">
        <v>6</v>
      </c>
      <c r="F374" s="1" t="s">
        <v>381</v>
      </c>
      <c r="G374" s="1">
        <v>635</v>
      </c>
      <c r="H374" s="2">
        <v>6</v>
      </c>
      <c r="J374" s="1" t="s">
        <v>381</v>
      </c>
      <c r="K374" s="1">
        <v>635</v>
      </c>
      <c r="L374" s="2">
        <v>6</v>
      </c>
    </row>
    <row r="375" spans="1:12" x14ac:dyDescent="0.2">
      <c r="A375" s="1" t="s">
        <v>382</v>
      </c>
      <c r="B375" s="1">
        <v>647</v>
      </c>
      <c r="C375" s="2">
        <v>6</v>
      </c>
      <c r="F375" s="1" t="s">
        <v>382</v>
      </c>
      <c r="G375" s="1">
        <v>647</v>
      </c>
      <c r="H375" s="2">
        <v>6</v>
      </c>
      <c r="J375" s="1" t="s">
        <v>382</v>
      </c>
      <c r="K375" s="1">
        <v>647</v>
      </c>
      <c r="L375" s="2">
        <v>6</v>
      </c>
    </row>
    <row r="376" spans="1:12" x14ac:dyDescent="0.2">
      <c r="A376" s="1" t="s">
        <v>383</v>
      </c>
      <c r="B376" s="1">
        <v>1000</v>
      </c>
      <c r="C376" s="2">
        <v>6</v>
      </c>
      <c r="F376" s="1" t="s">
        <v>383</v>
      </c>
      <c r="G376" s="1">
        <v>1000</v>
      </c>
      <c r="H376" s="2">
        <v>6</v>
      </c>
      <c r="J376" s="1" t="s">
        <v>383</v>
      </c>
      <c r="K376" s="1">
        <v>1000</v>
      </c>
      <c r="L376" s="2">
        <v>6</v>
      </c>
    </row>
    <row r="377" spans="1:12" x14ac:dyDescent="0.2">
      <c r="A377" s="1" t="s">
        <v>384</v>
      </c>
      <c r="B377" s="1">
        <v>1001</v>
      </c>
      <c r="C377" s="2">
        <v>6</v>
      </c>
      <c r="F377" s="1" t="s">
        <v>384</v>
      </c>
      <c r="G377" s="1">
        <v>1001</v>
      </c>
      <c r="H377" s="2">
        <v>6</v>
      </c>
      <c r="J377" s="1" t="s">
        <v>384</v>
      </c>
      <c r="K377" s="1">
        <v>1001</v>
      </c>
      <c r="L377" s="2">
        <v>6</v>
      </c>
    </row>
    <row r="378" spans="1:12" x14ac:dyDescent="0.2">
      <c r="A378" s="1" t="s">
        <v>385</v>
      </c>
      <c r="B378" s="1">
        <v>558</v>
      </c>
      <c r="C378" s="2">
        <v>6</v>
      </c>
      <c r="F378" s="1" t="s">
        <v>385</v>
      </c>
      <c r="G378" s="1">
        <v>558</v>
      </c>
      <c r="H378" s="2">
        <v>6</v>
      </c>
      <c r="J378" s="1" t="s">
        <v>385</v>
      </c>
      <c r="K378" s="1">
        <v>558</v>
      </c>
      <c r="L378" s="2">
        <v>6</v>
      </c>
    </row>
    <row r="379" spans="1:12" x14ac:dyDescent="0.2">
      <c r="A379" s="1" t="s">
        <v>386</v>
      </c>
      <c r="B379" s="1">
        <v>548</v>
      </c>
      <c r="C379" s="2">
        <v>6</v>
      </c>
      <c r="F379" s="1" t="s">
        <v>386</v>
      </c>
      <c r="G379" s="1">
        <v>548</v>
      </c>
      <c r="H379" s="2">
        <v>6</v>
      </c>
      <c r="J379" s="1" t="s">
        <v>386</v>
      </c>
      <c r="K379" s="1">
        <v>548</v>
      </c>
      <c r="L379" s="2">
        <v>6</v>
      </c>
    </row>
    <row r="380" spans="1:12" x14ac:dyDescent="0.2">
      <c r="A380" s="1" t="s">
        <v>387</v>
      </c>
      <c r="B380" s="1">
        <v>848</v>
      </c>
      <c r="C380" s="2">
        <v>6</v>
      </c>
      <c r="F380" s="1" t="s">
        <v>387</v>
      </c>
      <c r="G380" s="1">
        <v>848</v>
      </c>
      <c r="H380" s="2">
        <v>6</v>
      </c>
      <c r="I380" s="1">
        <f>AVERAGE(G352:G380)</f>
        <v>741.89655172413791</v>
      </c>
      <c r="J380" s="1" t="s">
        <v>387</v>
      </c>
      <c r="K380" s="1">
        <v>848</v>
      </c>
      <c r="L380" s="2">
        <v>6</v>
      </c>
    </row>
    <row r="381" spans="1:12" x14ac:dyDescent="0.2">
      <c r="A381" s="1" t="s">
        <v>388</v>
      </c>
      <c r="B381" s="1">
        <v>693</v>
      </c>
      <c r="C381" s="2">
        <v>7</v>
      </c>
      <c r="F381" s="1" t="s">
        <v>388</v>
      </c>
      <c r="G381" s="1">
        <v>693</v>
      </c>
      <c r="H381" s="2">
        <v>7</v>
      </c>
      <c r="I381">
        <f>COUNT(G352:G380)</f>
        <v>29</v>
      </c>
      <c r="J381" s="1" t="s">
        <v>388</v>
      </c>
      <c r="K381" s="1">
        <v>693</v>
      </c>
      <c r="L381" s="2">
        <v>7</v>
      </c>
    </row>
    <row r="382" spans="1:12" x14ac:dyDescent="0.2">
      <c r="A382" s="1" t="s">
        <v>389</v>
      </c>
      <c r="B382" s="1">
        <v>790</v>
      </c>
      <c r="C382" s="2">
        <v>7</v>
      </c>
      <c r="F382" s="1" t="s">
        <v>389</v>
      </c>
      <c r="G382" s="1">
        <v>790</v>
      </c>
      <c r="H382" s="2">
        <v>7</v>
      </c>
      <c r="I382" s="1">
        <f>STDEV(G352:G380)</f>
        <v>156.13051884963468</v>
      </c>
      <c r="J382" s="1" t="s">
        <v>389</v>
      </c>
      <c r="K382" s="1">
        <v>790</v>
      </c>
      <c r="L382" s="2">
        <v>7</v>
      </c>
    </row>
    <row r="383" spans="1:12" x14ac:dyDescent="0.2">
      <c r="A383" s="1" t="s">
        <v>390</v>
      </c>
      <c r="B383" s="1">
        <v>623</v>
      </c>
      <c r="C383" s="2">
        <v>7</v>
      </c>
      <c r="F383" s="1" t="s">
        <v>390</v>
      </c>
      <c r="G383" s="1">
        <v>623</v>
      </c>
      <c r="H383" s="2">
        <v>7</v>
      </c>
      <c r="J383" s="1" t="s">
        <v>390</v>
      </c>
      <c r="K383" s="1">
        <v>623</v>
      </c>
      <c r="L383" s="2">
        <v>7</v>
      </c>
    </row>
    <row r="384" spans="1:12" x14ac:dyDescent="0.2">
      <c r="A384" s="1" t="s">
        <v>391</v>
      </c>
      <c r="B384" s="1">
        <v>685</v>
      </c>
      <c r="C384" s="2">
        <v>7</v>
      </c>
      <c r="F384" s="1" t="s">
        <v>391</v>
      </c>
      <c r="G384" s="1">
        <v>685</v>
      </c>
      <c r="H384" s="2">
        <v>7</v>
      </c>
      <c r="J384" s="1" t="s">
        <v>391</v>
      </c>
      <c r="K384" s="1">
        <v>685</v>
      </c>
      <c r="L384" s="2">
        <v>7</v>
      </c>
    </row>
    <row r="385" spans="1:12" x14ac:dyDescent="0.2">
      <c r="A385" s="1" t="s">
        <v>392</v>
      </c>
      <c r="B385" s="1">
        <v>600</v>
      </c>
      <c r="C385" s="2">
        <v>7</v>
      </c>
      <c r="F385" s="1" t="s">
        <v>392</v>
      </c>
      <c r="G385" s="1">
        <v>600</v>
      </c>
      <c r="H385" s="2">
        <v>7</v>
      </c>
      <c r="J385" s="1" t="s">
        <v>392</v>
      </c>
      <c r="K385" s="1">
        <v>600</v>
      </c>
      <c r="L385" s="2">
        <v>7</v>
      </c>
    </row>
    <row r="386" spans="1:12" x14ac:dyDescent="0.2">
      <c r="A386" s="1" t="s">
        <v>393</v>
      </c>
      <c r="B386" s="1">
        <v>538</v>
      </c>
      <c r="C386" s="2">
        <v>7</v>
      </c>
      <c r="F386" s="1" t="s">
        <v>393</v>
      </c>
      <c r="G386" s="1">
        <v>538</v>
      </c>
      <c r="H386" s="2">
        <v>7</v>
      </c>
      <c r="J386" s="1" t="s">
        <v>393</v>
      </c>
      <c r="K386" s="1">
        <v>538</v>
      </c>
      <c r="L386" s="2">
        <v>7</v>
      </c>
    </row>
    <row r="387" spans="1:12" x14ac:dyDescent="0.2">
      <c r="A387" s="1" t="s">
        <v>394</v>
      </c>
      <c r="B387" s="1">
        <v>611</v>
      </c>
      <c r="C387" s="2">
        <v>7</v>
      </c>
      <c r="F387" s="1" t="s">
        <v>394</v>
      </c>
      <c r="G387" s="1">
        <v>611</v>
      </c>
      <c r="H387" s="2">
        <v>7</v>
      </c>
      <c r="J387" s="1" t="s">
        <v>394</v>
      </c>
      <c r="K387" s="1">
        <v>611</v>
      </c>
      <c r="L387" s="2">
        <v>7</v>
      </c>
    </row>
    <row r="388" spans="1:12" x14ac:dyDescent="0.2">
      <c r="A388" s="1" t="s">
        <v>395</v>
      </c>
      <c r="B388" s="1">
        <v>643</v>
      </c>
      <c r="C388" s="2">
        <v>7</v>
      </c>
      <c r="F388" s="1" t="s">
        <v>395</v>
      </c>
      <c r="G388" s="1">
        <v>643</v>
      </c>
      <c r="H388" s="2">
        <v>7</v>
      </c>
      <c r="J388" s="1" t="s">
        <v>395</v>
      </c>
      <c r="K388" s="1">
        <v>643</v>
      </c>
      <c r="L388" s="2">
        <v>7</v>
      </c>
    </row>
    <row r="389" spans="1:12" x14ac:dyDescent="0.2">
      <c r="A389" s="1" t="s">
        <v>396</v>
      </c>
      <c r="B389" s="1">
        <v>671</v>
      </c>
      <c r="C389" s="2">
        <v>7</v>
      </c>
      <c r="F389" s="1" t="s">
        <v>396</v>
      </c>
      <c r="G389" s="1">
        <v>671</v>
      </c>
      <c r="H389" s="2">
        <v>7</v>
      </c>
      <c r="J389" s="1" t="s">
        <v>396</v>
      </c>
      <c r="K389" s="1">
        <v>671</v>
      </c>
      <c r="L389" s="2">
        <v>7</v>
      </c>
    </row>
    <row r="390" spans="1:12" x14ac:dyDescent="0.2">
      <c r="A390" s="1" t="s">
        <v>397</v>
      </c>
      <c r="B390" s="1">
        <v>665</v>
      </c>
      <c r="C390" s="2">
        <v>7</v>
      </c>
      <c r="F390" s="1" t="s">
        <v>397</v>
      </c>
      <c r="G390" s="1">
        <v>665</v>
      </c>
      <c r="H390" s="2">
        <v>7</v>
      </c>
      <c r="J390" s="1" t="s">
        <v>397</v>
      </c>
      <c r="K390" s="1">
        <v>665</v>
      </c>
      <c r="L390" s="2">
        <v>7</v>
      </c>
    </row>
    <row r="391" spans="1:12" x14ac:dyDescent="0.2">
      <c r="A391" s="1" t="s">
        <v>398</v>
      </c>
      <c r="B391" s="1">
        <v>716</v>
      </c>
      <c r="C391" s="2">
        <v>7</v>
      </c>
      <c r="F391" s="1" t="s">
        <v>398</v>
      </c>
      <c r="G391" s="1">
        <v>716</v>
      </c>
      <c r="H391" s="2">
        <v>7</v>
      </c>
      <c r="J391" s="1" t="s">
        <v>398</v>
      </c>
      <c r="K391" s="1">
        <v>716</v>
      </c>
      <c r="L391" s="2">
        <v>7</v>
      </c>
    </row>
    <row r="392" spans="1:12" x14ac:dyDescent="0.2">
      <c r="A392" s="1" t="s">
        <v>399</v>
      </c>
      <c r="B392" s="1">
        <v>605</v>
      </c>
      <c r="C392" s="2">
        <v>7</v>
      </c>
      <c r="F392" s="1" t="s">
        <v>399</v>
      </c>
      <c r="G392" s="1">
        <v>605</v>
      </c>
      <c r="H392" s="2">
        <v>7</v>
      </c>
      <c r="J392" s="1" t="s">
        <v>399</v>
      </c>
      <c r="K392" s="1">
        <v>605</v>
      </c>
      <c r="L392" s="2">
        <v>7</v>
      </c>
    </row>
    <row r="393" spans="1:12" x14ac:dyDescent="0.2">
      <c r="A393" s="1" t="s">
        <v>400</v>
      </c>
      <c r="B393" s="1">
        <v>632</v>
      </c>
      <c r="C393" s="2">
        <v>7</v>
      </c>
      <c r="F393" s="1" t="s">
        <v>400</v>
      </c>
      <c r="G393" s="1">
        <v>632</v>
      </c>
      <c r="H393" s="2">
        <v>7</v>
      </c>
      <c r="J393" s="1" t="s">
        <v>400</v>
      </c>
      <c r="K393" s="1">
        <v>632</v>
      </c>
      <c r="L393" s="2">
        <v>7</v>
      </c>
    </row>
    <row r="394" spans="1:12" x14ac:dyDescent="0.2">
      <c r="A394" s="1" t="s">
        <v>401</v>
      </c>
      <c r="B394" s="1">
        <v>789</v>
      </c>
      <c r="C394" s="2">
        <v>7</v>
      </c>
      <c r="F394" s="1" t="s">
        <v>401</v>
      </c>
      <c r="G394" s="1">
        <v>789</v>
      </c>
      <c r="H394" s="2">
        <v>7</v>
      </c>
      <c r="J394" s="1" t="s">
        <v>401</v>
      </c>
      <c r="K394" s="1">
        <v>789</v>
      </c>
      <c r="L394" s="2">
        <v>7</v>
      </c>
    </row>
    <row r="395" spans="1:12" x14ac:dyDescent="0.2">
      <c r="A395" s="1" t="s">
        <v>402</v>
      </c>
      <c r="B395" s="1">
        <v>667</v>
      </c>
      <c r="C395" s="2">
        <v>7</v>
      </c>
      <c r="F395" s="1" t="s">
        <v>402</v>
      </c>
      <c r="G395" s="1">
        <v>667</v>
      </c>
      <c r="H395" s="2">
        <v>7</v>
      </c>
      <c r="J395" s="1" t="s">
        <v>402</v>
      </c>
      <c r="K395" s="1">
        <v>667</v>
      </c>
      <c r="L395" s="2">
        <v>7</v>
      </c>
    </row>
    <row r="396" spans="1:12" x14ac:dyDescent="0.2">
      <c r="A396" s="1" t="s">
        <v>403</v>
      </c>
      <c r="B396" s="1">
        <v>618</v>
      </c>
      <c r="C396" s="2">
        <v>7</v>
      </c>
      <c r="F396" s="1" t="s">
        <v>403</v>
      </c>
      <c r="G396" s="1">
        <v>618</v>
      </c>
      <c r="H396" s="2">
        <v>7</v>
      </c>
      <c r="J396" s="1" t="s">
        <v>403</v>
      </c>
      <c r="K396" s="1">
        <v>618</v>
      </c>
      <c r="L396" s="2">
        <v>7</v>
      </c>
    </row>
    <row r="397" spans="1:12" x14ac:dyDescent="0.2">
      <c r="A397" s="1" t="s">
        <v>404</v>
      </c>
      <c r="B397" s="1">
        <v>596</v>
      </c>
      <c r="C397" s="2">
        <v>7</v>
      </c>
      <c r="F397" s="1" t="s">
        <v>404</v>
      </c>
      <c r="G397" s="1">
        <v>596</v>
      </c>
      <c r="H397" s="2">
        <v>7</v>
      </c>
      <c r="J397" s="1" t="s">
        <v>404</v>
      </c>
      <c r="K397" s="1">
        <v>596</v>
      </c>
      <c r="L397" s="2">
        <v>7</v>
      </c>
    </row>
    <row r="398" spans="1:12" x14ac:dyDescent="0.2">
      <c r="A398" s="1" t="s">
        <v>405</v>
      </c>
      <c r="B398" s="1">
        <v>611</v>
      </c>
      <c r="C398" s="2">
        <v>7</v>
      </c>
      <c r="F398" s="1" t="s">
        <v>405</v>
      </c>
      <c r="G398" s="1">
        <v>611</v>
      </c>
      <c r="H398" s="2">
        <v>7</v>
      </c>
      <c r="J398" s="1" t="s">
        <v>405</v>
      </c>
      <c r="K398" s="1">
        <v>611</v>
      </c>
      <c r="L398" s="2">
        <v>7</v>
      </c>
    </row>
    <row r="399" spans="1:12" x14ac:dyDescent="0.2">
      <c r="A399" s="1" t="s">
        <v>406</v>
      </c>
      <c r="B399" s="1">
        <v>599</v>
      </c>
      <c r="C399" s="2">
        <v>7</v>
      </c>
      <c r="F399" s="1" t="s">
        <v>406</v>
      </c>
      <c r="G399" s="1">
        <v>599</v>
      </c>
      <c r="H399" s="2">
        <v>7</v>
      </c>
      <c r="J399" s="1" t="s">
        <v>406</v>
      </c>
      <c r="K399" s="1">
        <v>599</v>
      </c>
      <c r="L399" s="2">
        <v>7</v>
      </c>
    </row>
    <row r="400" spans="1:12" x14ac:dyDescent="0.2">
      <c r="A400" s="1" t="s">
        <v>407</v>
      </c>
      <c r="B400" s="1">
        <v>648</v>
      </c>
      <c r="C400" s="2">
        <v>7</v>
      </c>
      <c r="F400" s="1" t="s">
        <v>407</v>
      </c>
      <c r="G400" s="1">
        <v>648</v>
      </c>
      <c r="H400" s="2">
        <v>7</v>
      </c>
      <c r="J400" s="1" t="s">
        <v>407</v>
      </c>
      <c r="K400" s="1">
        <v>648</v>
      </c>
      <c r="L400" s="2">
        <v>7</v>
      </c>
    </row>
    <row r="401" spans="1:12" x14ac:dyDescent="0.2">
      <c r="A401" s="1" t="s">
        <v>408</v>
      </c>
      <c r="B401" s="1">
        <v>819</v>
      </c>
      <c r="C401" s="2">
        <v>7</v>
      </c>
      <c r="F401" s="1" t="s">
        <v>408</v>
      </c>
      <c r="G401" s="1">
        <v>819</v>
      </c>
      <c r="H401" s="2">
        <v>7</v>
      </c>
      <c r="J401" s="1" t="s">
        <v>408</v>
      </c>
      <c r="K401" s="1">
        <v>819</v>
      </c>
      <c r="L401" s="2">
        <v>7</v>
      </c>
    </row>
    <row r="402" spans="1:12" x14ac:dyDescent="0.2">
      <c r="A402" s="1" t="s">
        <v>409</v>
      </c>
      <c r="B402" s="1">
        <v>664</v>
      </c>
      <c r="C402" s="2">
        <v>7</v>
      </c>
      <c r="F402" s="1" t="s">
        <v>409</v>
      </c>
      <c r="G402" s="1">
        <v>664</v>
      </c>
      <c r="H402" s="2">
        <v>7</v>
      </c>
      <c r="J402" s="1" t="s">
        <v>409</v>
      </c>
      <c r="K402" s="1">
        <v>664</v>
      </c>
      <c r="L402" s="2">
        <v>7</v>
      </c>
    </row>
    <row r="403" spans="1:12" x14ac:dyDescent="0.2">
      <c r="A403" s="1" t="s">
        <v>410</v>
      </c>
      <c r="B403" s="1">
        <v>660</v>
      </c>
      <c r="C403" s="2">
        <v>7</v>
      </c>
      <c r="F403" s="1" t="s">
        <v>410</v>
      </c>
      <c r="G403" s="1">
        <v>660</v>
      </c>
      <c r="H403" s="2">
        <v>7</v>
      </c>
      <c r="J403" s="1" t="s">
        <v>410</v>
      </c>
      <c r="K403" s="1">
        <v>660</v>
      </c>
      <c r="L403" s="2">
        <v>7</v>
      </c>
    </row>
    <row r="404" spans="1:12" x14ac:dyDescent="0.2">
      <c r="A404" s="1" t="s">
        <v>411</v>
      </c>
      <c r="B404" s="1">
        <v>624</v>
      </c>
      <c r="C404" s="2">
        <v>7</v>
      </c>
      <c r="F404" s="1" t="s">
        <v>411</v>
      </c>
      <c r="G404" s="1">
        <v>624</v>
      </c>
      <c r="H404" s="2">
        <v>7</v>
      </c>
      <c r="J404" s="1" t="s">
        <v>411</v>
      </c>
      <c r="K404" s="1">
        <v>624</v>
      </c>
      <c r="L404" s="2">
        <v>7</v>
      </c>
    </row>
    <row r="405" spans="1:12" x14ac:dyDescent="0.2">
      <c r="A405" s="1" t="s">
        <v>412</v>
      </c>
      <c r="B405" s="1">
        <v>627</v>
      </c>
      <c r="C405" s="2">
        <v>7</v>
      </c>
      <c r="F405" s="1" t="s">
        <v>412</v>
      </c>
      <c r="G405" s="1">
        <v>627</v>
      </c>
      <c r="H405" s="2">
        <v>7</v>
      </c>
      <c r="J405" s="1" t="s">
        <v>412</v>
      </c>
      <c r="K405" s="1">
        <v>627</v>
      </c>
      <c r="L405" s="2">
        <v>7</v>
      </c>
    </row>
    <row r="406" spans="1:12" x14ac:dyDescent="0.2">
      <c r="A406" s="1" t="s">
        <v>413</v>
      </c>
      <c r="B406" s="1">
        <v>767</v>
      </c>
      <c r="C406" s="2">
        <v>7</v>
      </c>
      <c r="F406" s="1" t="s">
        <v>413</v>
      </c>
      <c r="G406" s="1">
        <v>767</v>
      </c>
      <c r="H406" s="2">
        <v>7</v>
      </c>
      <c r="J406" s="1" t="s">
        <v>413</v>
      </c>
      <c r="K406" s="1">
        <v>767</v>
      </c>
      <c r="L406" s="2">
        <v>7</v>
      </c>
    </row>
    <row r="407" spans="1:12" x14ac:dyDescent="0.2">
      <c r="A407" s="1" t="s">
        <v>414</v>
      </c>
      <c r="B407" s="1">
        <v>762</v>
      </c>
      <c r="C407" s="2">
        <v>7</v>
      </c>
      <c r="F407" s="1" t="s">
        <v>414</v>
      </c>
      <c r="G407" s="1">
        <v>762</v>
      </c>
      <c r="H407" s="2">
        <v>7</v>
      </c>
      <c r="J407" s="1" t="s">
        <v>414</v>
      </c>
      <c r="K407" s="1">
        <v>762</v>
      </c>
      <c r="L407" s="2">
        <v>7</v>
      </c>
    </row>
    <row r="408" spans="1:12" x14ac:dyDescent="0.2">
      <c r="A408" s="1" t="s">
        <v>415</v>
      </c>
      <c r="B408" s="1">
        <v>698</v>
      </c>
      <c r="C408" s="2">
        <v>7</v>
      </c>
      <c r="F408" s="1" t="s">
        <v>415</v>
      </c>
      <c r="G408" s="1">
        <v>698</v>
      </c>
      <c r="H408" s="2">
        <v>7</v>
      </c>
      <c r="J408" s="1" t="s">
        <v>415</v>
      </c>
      <c r="K408" s="1">
        <v>698</v>
      </c>
      <c r="L408" s="2">
        <v>7</v>
      </c>
    </row>
    <row r="409" spans="1:12" x14ac:dyDescent="0.2">
      <c r="A409" s="1" t="s">
        <v>416</v>
      </c>
      <c r="B409" s="1">
        <v>616</v>
      </c>
      <c r="C409" s="2">
        <v>7</v>
      </c>
      <c r="F409" s="1" t="s">
        <v>416</v>
      </c>
      <c r="G409" s="1">
        <v>616</v>
      </c>
      <c r="H409" s="2">
        <v>7</v>
      </c>
      <c r="J409" s="1" t="s">
        <v>416</v>
      </c>
      <c r="K409" s="1">
        <v>616</v>
      </c>
      <c r="L409" s="2">
        <v>7</v>
      </c>
    </row>
    <row r="410" spans="1:12" x14ac:dyDescent="0.2">
      <c r="A410" s="1" t="s">
        <v>417</v>
      </c>
      <c r="B410" s="1">
        <v>695</v>
      </c>
      <c r="C410" s="2">
        <v>7</v>
      </c>
      <c r="F410" s="1" t="s">
        <v>417</v>
      </c>
      <c r="G410" s="1">
        <v>695</v>
      </c>
      <c r="H410" s="2">
        <v>7</v>
      </c>
      <c r="I410" s="1">
        <f>AVERAGE(G381:G410)</f>
        <v>664.4</v>
      </c>
      <c r="J410" s="1" t="s">
        <v>417</v>
      </c>
      <c r="K410" s="1">
        <v>695</v>
      </c>
      <c r="L410" s="2">
        <v>7</v>
      </c>
    </row>
    <row r="411" spans="1:12" x14ac:dyDescent="0.2">
      <c r="A411" s="1" t="s">
        <v>418</v>
      </c>
      <c r="B411" s="1">
        <v>547</v>
      </c>
      <c r="C411" s="2">
        <v>8</v>
      </c>
      <c r="F411" s="1" t="s">
        <v>418</v>
      </c>
      <c r="G411" s="1">
        <v>547</v>
      </c>
      <c r="H411" s="2">
        <v>8</v>
      </c>
      <c r="I411">
        <f>COUNT(G381:G410)</f>
        <v>30</v>
      </c>
      <c r="J411" s="1" t="s">
        <v>418</v>
      </c>
      <c r="K411" s="1">
        <v>547</v>
      </c>
      <c r="L411" s="2">
        <v>8</v>
      </c>
    </row>
    <row r="412" spans="1:12" x14ac:dyDescent="0.2">
      <c r="A412" s="1" t="s">
        <v>419</v>
      </c>
      <c r="B412" s="1">
        <v>592</v>
      </c>
      <c r="C412" s="2">
        <v>8</v>
      </c>
      <c r="F412" s="1" t="s">
        <v>419</v>
      </c>
      <c r="G412" s="1">
        <v>592</v>
      </c>
      <c r="H412" s="2">
        <v>8</v>
      </c>
      <c r="I412" s="1">
        <f>STDEV(G381:G410)</f>
        <v>67.113696633862077</v>
      </c>
      <c r="J412" s="1" t="s">
        <v>419</v>
      </c>
      <c r="K412" s="1">
        <v>592</v>
      </c>
      <c r="L412" s="2">
        <v>8</v>
      </c>
    </row>
    <row r="413" spans="1:12" x14ac:dyDescent="0.2">
      <c r="A413" s="1" t="s">
        <v>420</v>
      </c>
      <c r="B413" s="1">
        <v>676</v>
      </c>
      <c r="C413" s="2">
        <v>8</v>
      </c>
      <c r="F413" s="1" t="s">
        <v>420</v>
      </c>
      <c r="G413" s="1">
        <v>676</v>
      </c>
      <c r="H413" s="2">
        <v>8</v>
      </c>
      <c r="J413" s="1" t="s">
        <v>420</v>
      </c>
      <c r="K413" s="1">
        <v>676</v>
      </c>
      <c r="L413" s="2">
        <v>8</v>
      </c>
    </row>
    <row r="414" spans="1:12" x14ac:dyDescent="0.2">
      <c r="A414" s="1" t="s">
        <v>421</v>
      </c>
      <c r="B414" s="1">
        <v>714</v>
      </c>
      <c r="C414" s="2">
        <v>8</v>
      </c>
      <c r="F414" s="1" t="s">
        <v>421</v>
      </c>
      <c r="G414" s="1">
        <v>714</v>
      </c>
      <c r="H414" s="2">
        <v>8</v>
      </c>
      <c r="J414" s="1" t="s">
        <v>421</v>
      </c>
      <c r="K414" s="1">
        <v>714</v>
      </c>
      <c r="L414" s="2">
        <v>8</v>
      </c>
    </row>
    <row r="415" spans="1:12" x14ac:dyDescent="0.2">
      <c r="A415" s="1" t="s">
        <v>422</v>
      </c>
      <c r="B415" s="1">
        <v>767</v>
      </c>
      <c r="C415" s="2">
        <v>8</v>
      </c>
      <c r="F415" s="1" t="s">
        <v>422</v>
      </c>
      <c r="G415" s="1">
        <v>767</v>
      </c>
      <c r="H415" s="2">
        <v>8</v>
      </c>
      <c r="J415" s="1" t="s">
        <v>422</v>
      </c>
      <c r="K415" s="1">
        <v>767</v>
      </c>
      <c r="L415" s="2">
        <v>8</v>
      </c>
    </row>
    <row r="416" spans="1:12" x14ac:dyDescent="0.2">
      <c r="A416" s="1" t="s">
        <v>423</v>
      </c>
      <c r="B416" s="1">
        <v>573</v>
      </c>
      <c r="C416" s="2">
        <v>8</v>
      </c>
      <c r="F416" s="1" t="s">
        <v>423</v>
      </c>
      <c r="G416" s="1">
        <v>573</v>
      </c>
      <c r="H416" s="2">
        <v>8</v>
      </c>
      <c r="J416" s="1" t="s">
        <v>423</v>
      </c>
      <c r="K416" s="1">
        <v>573</v>
      </c>
      <c r="L416" s="2">
        <v>8</v>
      </c>
    </row>
    <row r="417" spans="1:12" x14ac:dyDescent="0.2">
      <c r="A417" s="1" t="s">
        <v>424</v>
      </c>
      <c r="B417" s="1">
        <v>883</v>
      </c>
      <c r="C417" s="2">
        <v>8</v>
      </c>
      <c r="F417" s="1" t="s">
        <v>424</v>
      </c>
      <c r="G417" s="1">
        <v>883</v>
      </c>
      <c r="H417" s="2">
        <v>8</v>
      </c>
      <c r="J417" s="1" t="s">
        <v>424</v>
      </c>
      <c r="K417" s="1">
        <v>883</v>
      </c>
      <c r="L417" s="2">
        <v>8</v>
      </c>
    </row>
    <row r="418" spans="1:12" x14ac:dyDescent="0.2">
      <c r="A418" s="1" t="s">
        <v>425</v>
      </c>
      <c r="B418" s="1">
        <v>672</v>
      </c>
      <c r="C418" s="2">
        <v>8</v>
      </c>
      <c r="F418" s="1" t="s">
        <v>425</v>
      </c>
      <c r="G418" s="1">
        <v>672</v>
      </c>
      <c r="H418" s="2">
        <v>8</v>
      </c>
      <c r="J418" s="1" t="s">
        <v>425</v>
      </c>
      <c r="K418" s="1">
        <v>672</v>
      </c>
      <c r="L418" s="2">
        <v>8</v>
      </c>
    </row>
    <row r="419" spans="1:12" x14ac:dyDescent="0.2">
      <c r="A419" s="1" t="s">
        <v>426</v>
      </c>
      <c r="B419" s="1">
        <v>680</v>
      </c>
      <c r="C419" s="2">
        <v>8</v>
      </c>
      <c r="F419" s="1" t="s">
        <v>426</v>
      </c>
      <c r="G419" s="1">
        <v>680</v>
      </c>
      <c r="H419" s="2">
        <v>8</v>
      </c>
      <c r="J419" s="1" t="s">
        <v>426</v>
      </c>
      <c r="K419" s="1">
        <v>680</v>
      </c>
      <c r="L419" s="2">
        <v>8</v>
      </c>
    </row>
    <row r="420" spans="1:12" x14ac:dyDescent="0.2">
      <c r="A420" s="1" t="s">
        <v>427</v>
      </c>
      <c r="B420" s="1">
        <v>691</v>
      </c>
      <c r="C420" s="2">
        <v>8</v>
      </c>
      <c r="F420" s="1" t="s">
        <v>427</v>
      </c>
      <c r="G420" s="1">
        <v>691</v>
      </c>
      <c r="H420" s="2">
        <v>8</v>
      </c>
      <c r="J420" s="1" t="s">
        <v>427</v>
      </c>
      <c r="K420" s="1">
        <v>691</v>
      </c>
      <c r="L420" s="2">
        <v>8</v>
      </c>
    </row>
    <row r="421" spans="1:12" x14ac:dyDescent="0.2">
      <c r="A421" s="1" t="s">
        <v>428</v>
      </c>
      <c r="B421" s="1">
        <v>713</v>
      </c>
      <c r="C421" s="2">
        <v>8</v>
      </c>
      <c r="F421" s="1" t="s">
        <v>428</v>
      </c>
      <c r="G421" s="1">
        <v>713</v>
      </c>
      <c r="H421" s="2">
        <v>8</v>
      </c>
      <c r="J421" s="1" t="s">
        <v>428</v>
      </c>
      <c r="K421" s="1">
        <v>713</v>
      </c>
      <c r="L421" s="2">
        <v>8</v>
      </c>
    </row>
    <row r="422" spans="1:12" x14ac:dyDescent="0.2">
      <c r="A422" s="1" t="s">
        <v>429</v>
      </c>
      <c r="B422" s="1">
        <v>636</v>
      </c>
      <c r="C422" s="2">
        <v>8</v>
      </c>
      <c r="F422" s="1" t="s">
        <v>429</v>
      </c>
      <c r="G422" s="1">
        <v>636</v>
      </c>
      <c r="H422" s="2">
        <v>8</v>
      </c>
      <c r="J422" s="1" t="s">
        <v>429</v>
      </c>
      <c r="K422" s="1">
        <v>636</v>
      </c>
      <c r="L422" s="2">
        <v>8</v>
      </c>
    </row>
    <row r="423" spans="1:12" x14ac:dyDescent="0.2">
      <c r="A423" s="1" t="s">
        <v>430</v>
      </c>
      <c r="B423" s="1">
        <v>645</v>
      </c>
      <c r="C423" s="2">
        <v>8</v>
      </c>
      <c r="F423" s="1" t="s">
        <v>430</v>
      </c>
      <c r="G423" s="1">
        <v>645</v>
      </c>
      <c r="H423" s="2">
        <v>8</v>
      </c>
      <c r="I423" s="1">
        <f>AVERAGE(G411:G423)</f>
        <v>676.07692307692309</v>
      </c>
      <c r="J423" s="1" t="s">
        <v>430</v>
      </c>
      <c r="K423" s="1">
        <v>645</v>
      </c>
      <c r="L423" s="2">
        <v>8</v>
      </c>
    </row>
    <row r="424" spans="1:12" x14ac:dyDescent="0.2">
      <c r="A424" s="1" t="s">
        <v>431</v>
      </c>
      <c r="B424" s="1">
        <v>1001</v>
      </c>
      <c r="C424" s="2">
        <v>9</v>
      </c>
      <c r="F424" s="1" t="s">
        <v>431</v>
      </c>
      <c r="G424" s="1">
        <v>1001</v>
      </c>
      <c r="H424" s="2">
        <v>9</v>
      </c>
      <c r="I424">
        <f>COUNT(G411:G423)</f>
        <v>13</v>
      </c>
      <c r="J424" s="1" t="s">
        <v>431</v>
      </c>
      <c r="K424" s="1">
        <v>1001</v>
      </c>
      <c r="L424" s="2">
        <v>9</v>
      </c>
    </row>
    <row r="425" spans="1:12" x14ac:dyDescent="0.2">
      <c r="A425" s="1" t="s">
        <v>432</v>
      </c>
      <c r="B425" s="1">
        <v>1001</v>
      </c>
      <c r="C425" s="2">
        <v>9</v>
      </c>
      <c r="F425" s="1" t="s">
        <v>432</v>
      </c>
      <c r="G425" s="1">
        <v>1001</v>
      </c>
      <c r="H425" s="2">
        <v>9</v>
      </c>
      <c r="I425" s="1">
        <f>STDEV(G411:G423)</f>
        <v>87.114351609882576</v>
      </c>
      <c r="J425" s="1" t="s">
        <v>432</v>
      </c>
      <c r="K425" s="1">
        <v>1001</v>
      </c>
      <c r="L425" s="2">
        <v>9</v>
      </c>
    </row>
    <row r="426" spans="1:12" x14ac:dyDescent="0.2">
      <c r="A426" s="1" t="s">
        <v>433</v>
      </c>
      <c r="B426" s="1">
        <v>588</v>
      </c>
      <c r="C426" s="2">
        <v>9</v>
      </c>
      <c r="F426" s="1" t="s">
        <v>433</v>
      </c>
      <c r="G426" s="1">
        <v>588</v>
      </c>
      <c r="H426" s="2">
        <v>9</v>
      </c>
      <c r="I426" s="1">
        <f>AVERAGE(G424:G426)</f>
        <v>863.33333333333337</v>
      </c>
      <c r="J426" s="1" t="s">
        <v>433</v>
      </c>
      <c r="K426" s="1">
        <v>588</v>
      </c>
      <c r="L426" s="2">
        <v>9</v>
      </c>
    </row>
    <row r="427" spans="1:12" x14ac:dyDescent="0.2">
      <c r="A427" s="1" t="s">
        <v>434</v>
      </c>
      <c r="B427" s="1">
        <v>588</v>
      </c>
      <c r="C427" s="2">
        <v>10</v>
      </c>
      <c r="F427" s="1" t="s">
        <v>434</v>
      </c>
      <c r="G427" s="1">
        <v>588</v>
      </c>
      <c r="H427" s="2">
        <v>10</v>
      </c>
      <c r="I427" s="1">
        <f>AVERAGE(G427)</f>
        <v>588</v>
      </c>
      <c r="J427" s="1" t="s">
        <v>434</v>
      </c>
      <c r="K427" s="1">
        <v>588</v>
      </c>
      <c r="L427" s="2">
        <v>10</v>
      </c>
    </row>
    <row r="428" spans="1:12" x14ac:dyDescent="0.2">
      <c r="A428" s="1" t="s">
        <v>435</v>
      </c>
      <c r="B428" s="1">
        <v>721</v>
      </c>
      <c r="C428" s="2" t="s">
        <v>436</v>
      </c>
      <c r="F428" s="1" t="s">
        <v>435</v>
      </c>
      <c r="G428" s="1">
        <v>721</v>
      </c>
      <c r="H428" s="2" t="s">
        <v>436</v>
      </c>
      <c r="J428" s="1" t="s">
        <v>435</v>
      </c>
      <c r="K428" s="1">
        <v>721</v>
      </c>
      <c r="L428" s="2" t="s">
        <v>436</v>
      </c>
    </row>
    <row r="429" spans="1:12" x14ac:dyDescent="0.2">
      <c r="A429" s="1" t="s">
        <v>437</v>
      </c>
      <c r="B429" s="1">
        <v>0</v>
      </c>
      <c r="C429" s="2" t="s">
        <v>436</v>
      </c>
      <c r="F429" s="1" t="s">
        <v>437</v>
      </c>
      <c r="G429" s="1" t="s">
        <v>19</v>
      </c>
      <c r="H429" s="2" t="s">
        <v>436</v>
      </c>
      <c r="J429" s="1" t="s">
        <v>437</v>
      </c>
      <c r="K429" s="1" t="s">
        <v>19</v>
      </c>
      <c r="L429" s="2" t="s">
        <v>436</v>
      </c>
    </row>
    <row r="430" spans="1:12" x14ac:dyDescent="0.2">
      <c r="A430" s="1" t="s">
        <v>438</v>
      </c>
      <c r="B430" s="1">
        <v>431</v>
      </c>
      <c r="C430" s="2" t="s">
        <v>436</v>
      </c>
      <c r="F430" s="1" t="s">
        <v>438</v>
      </c>
      <c r="G430" s="1">
        <v>431</v>
      </c>
      <c r="H430" s="2" t="s">
        <v>436</v>
      </c>
      <c r="J430" s="1" t="s">
        <v>438</v>
      </c>
      <c r="K430" s="1">
        <v>431</v>
      </c>
      <c r="L430" s="2" t="s">
        <v>436</v>
      </c>
    </row>
    <row r="431" spans="1:12" x14ac:dyDescent="0.2">
      <c r="A431" s="1" t="s">
        <v>439</v>
      </c>
      <c r="B431" s="1">
        <v>653</v>
      </c>
      <c r="C431" s="2" t="s">
        <v>436</v>
      </c>
      <c r="F431" s="1" t="s">
        <v>439</v>
      </c>
      <c r="G431" s="1">
        <v>653</v>
      </c>
      <c r="H431" s="2" t="s">
        <v>436</v>
      </c>
      <c r="J431" s="1" t="s">
        <v>439</v>
      </c>
      <c r="K431" s="1">
        <v>653</v>
      </c>
      <c r="L431" s="2" t="s">
        <v>436</v>
      </c>
    </row>
    <row r="432" spans="1:12" x14ac:dyDescent="0.2">
      <c r="A432" s="1" t="s">
        <v>440</v>
      </c>
      <c r="B432" s="1">
        <v>440</v>
      </c>
      <c r="C432" s="2" t="s">
        <v>436</v>
      </c>
      <c r="F432" s="1" t="s">
        <v>440</v>
      </c>
      <c r="G432" s="1">
        <v>440</v>
      </c>
      <c r="H432" s="2" t="s">
        <v>436</v>
      </c>
      <c r="J432" s="1" t="s">
        <v>440</v>
      </c>
      <c r="K432" s="1">
        <v>440</v>
      </c>
      <c r="L432" s="2" t="s">
        <v>436</v>
      </c>
    </row>
    <row r="433" spans="1:13" x14ac:dyDescent="0.2">
      <c r="A433" s="1" t="s">
        <v>441</v>
      </c>
      <c r="B433" s="1">
        <v>603</v>
      </c>
      <c r="C433" s="2" t="s">
        <v>442</v>
      </c>
      <c r="F433" s="1" t="s">
        <v>441</v>
      </c>
      <c r="G433" s="1">
        <v>603</v>
      </c>
      <c r="H433" s="2" t="s">
        <v>442</v>
      </c>
      <c r="J433" s="1" t="s">
        <v>441</v>
      </c>
      <c r="K433" s="1">
        <v>603</v>
      </c>
      <c r="L433" s="2" t="s">
        <v>442</v>
      </c>
    </row>
    <row r="434" spans="1:13" x14ac:dyDescent="0.2">
      <c r="A434" s="1" t="s">
        <v>443</v>
      </c>
      <c r="B434" s="1">
        <v>399</v>
      </c>
      <c r="C434" s="2" t="s">
        <v>442</v>
      </c>
      <c r="F434" s="1" t="s">
        <v>443</v>
      </c>
      <c r="G434" s="1">
        <v>399</v>
      </c>
      <c r="H434" s="2" t="s">
        <v>442</v>
      </c>
      <c r="J434" s="1" t="s">
        <v>443</v>
      </c>
      <c r="K434" s="1">
        <v>399</v>
      </c>
      <c r="L434" s="2" t="s">
        <v>442</v>
      </c>
    </row>
    <row r="435" spans="1:13" x14ac:dyDescent="0.2">
      <c r="A435" s="1" t="s">
        <v>444</v>
      </c>
      <c r="B435" s="1">
        <v>540</v>
      </c>
      <c r="C435" s="2" t="s">
        <v>442</v>
      </c>
      <c r="F435" s="1" t="s">
        <v>444</v>
      </c>
      <c r="G435" s="1">
        <v>540</v>
      </c>
      <c r="H435" s="2" t="s">
        <v>442</v>
      </c>
      <c r="J435" s="1" t="s">
        <v>444</v>
      </c>
      <c r="K435" s="1">
        <v>540</v>
      </c>
      <c r="L435" s="2" t="s">
        <v>442</v>
      </c>
    </row>
    <row r="436" spans="1:13" x14ac:dyDescent="0.2">
      <c r="A436" s="1" t="s">
        <v>445</v>
      </c>
      <c r="B436" s="1">
        <v>846</v>
      </c>
      <c r="C436" s="2" t="s">
        <v>442</v>
      </c>
      <c r="F436" s="1" t="s">
        <v>445</v>
      </c>
      <c r="G436" s="1">
        <v>846</v>
      </c>
      <c r="H436" s="2" t="s">
        <v>442</v>
      </c>
      <c r="J436" s="1" t="s">
        <v>445</v>
      </c>
      <c r="K436" s="1">
        <v>846</v>
      </c>
      <c r="L436" s="2" t="s">
        <v>442</v>
      </c>
    </row>
    <row r="437" spans="1:13" x14ac:dyDescent="0.2">
      <c r="A437" s="1" t="s">
        <v>446</v>
      </c>
      <c r="B437" s="1">
        <v>593</v>
      </c>
      <c r="C437" s="2" t="s">
        <v>442</v>
      </c>
      <c r="F437" s="1" t="s">
        <v>446</v>
      </c>
      <c r="G437" s="1">
        <v>593</v>
      </c>
      <c r="H437" s="2" t="s">
        <v>442</v>
      </c>
      <c r="J437" s="1" t="s">
        <v>446</v>
      </c>
      <c r="K437" s="1">
        <v>593</v>
      </c>
      <c r="L437" s="2" t="s">
        <v>442</v>
      </c>
    </row>
    <row r="438" spans="1:13" x14ac:dyDescent="0.2">
      <c r="A438" s="1" t="s">
        <v>447</v>
      </c>
      <c r="B438" s="1">
        <v>971</v>
      </c>
      <c r="C438" s="2" t="s">
        <v>442</v>
      </c>
      <c r="F438" s="1" t="s">
        <v>447</v>
      </c>
      <c r="G438" s="1">
        <v>971</v>
      </c>
      <c r="H438" s="2" t="s">
        <v>442</v>
      </c>
      <c r="J438" s="1" t="s">
        <v>447</v>
      </c>
      <c r="K438" s="1">
        <v>971</v>
      </c>
      <c r="L438" s="2" t="s">
        <v>442</v>
      </c>
    </row>
    <row r="439" spans="1:13" x14ac:dyDescent="0.2">
      <c r="A439" s="1" t="s">
        <v>448</v>
      </c>
      <c r="B439" s="1">
        <v>510</v>
      </c>
      <c r="C439" s="2" t="s">
        <v>442</v>
      </c>
      <c r="F439" s="1" t="s">
        <v>448</v>
      </c>
      <c r="G439" s="1">
        <v>510</v>
      </c>
      <c r="H439" s="2" t="s">
        <v>442</v>
      </c>
      <c r="J439" s="1" t="s">
        <v>448</v>
      </c>
      <c r="K439" s="1">
        <v>510</v>
      </c>
      <c r="L439" s="2" t="s">
        <v>442</v>
      </c>
    </row>
    <row r="440" spans="1:13" x14ac:dyDescent="0.2">
      <c r="A440" s="1" t="s">
        <v>449</v>
      </c>
      <c r="B440" s="1">
        <v>472</v>
      </c>
      <c r="C440" s="2" t="s">
        <v>442</v>
      </c>
      <c r="F440" s="1" t="s">
        <v>449</v>
      </c>
      <c r="G440" s="1">
        <v>472</v>
      </c>
      <c r="H440" s="2" t="s">
        <v>442</v>
      </c>
      <c r="J440" s="1" t="s">
        <v>449</v>
      </c>
      <c r="K440" s="1">
        <v>472</v>
      </c>
      <c r="L440" s="2" t="s">
        <v>442</v>
      </c>
    </row>
    <row r="441" spans="1:13" x14ac:dyDescent="0.2">
      <c r="A441" s="1" t="s">
        <v>450</v>
      </c>
      <c r="B441" s="1">
        <v>455</v>
      </c>
      <c r="C441" s="2" t="s">
        <v>442</v>
      </c>
      <c r="F441" s="1" t="s">
        <v>450</v>
      </c>
      <c r="G441" s="1">
        <v>455</v>
      </c>
      <c r="H441" s="2" t="s">
        <v>442</v>
      </c>
      <c r="J441" s="1" t="s">
        <v>450</v>
      </c>
      <c r="K441" s="1">
        <v>455</v>
      </c>
      <c r="L441" s="2" t="s">
        <v>442</v>
      </c>
    </row>
    <row r="442" spans="1:13" x14ac:dyDescent="0.2">
      <c r="A442" s="1" t="s">
        <v>451</v>
      </c>
      <c r="B442" s="1">
        <v>587</v>
      </c>
      <c r="C442" s="2" t="s">
        <v>442</v>
      </c>
      <c r="F442" s="1" t="s">
        <v>451</v>
      </c>
      <c r="G442" s="1">
        <v>587</v>
      </c>
      <c r="H442" s="2" t="s">
        <v>442</v>
      </c>
      <c r="J442" s="1" t="s">
        <v>451</v>
      </c>
      <c r="K442" s="1">
        <v>587</v>
      </c>
      <c r="L442" s="2" t="s">
        <v>442</v>
      </c>
    </row>
    <row r="443" spans="1:13" x14ac:dyDescent="0.2">
      <c r="A443" s="1" t="s">
        <v>452</v>
      </c>
      <c r="B443" s="1">
        <v>696</v>
      </c>
      <c r="C443" s="2" t="s">
        <v>442</v>
      </c>
      <c r="F443" s="1" t="s">
        <v>452</v>
      </c>
      <c r="G443" s="1">
        <v>696</v>
      </c>
      <c r="H443" s="2" t="s">
        <v>442</v>
      </c>
      <c r="J443" s="1" t="s">
        <v>452</v>
      </c>
      <c r="K443" s="1">
        <v>696</v>
      </c>
      <c r="L443" s="2" t="s">
        <v>442</v>
      </c>
    </row>
    <row r="444" spans="1:13" ht="13.5" thickBot="1" x14ac:dyDescent="0.25">
      <c r="A444" s="1" t="s">
        <v>453</v>
      </c>
      <c r="B444" s="1">
        <v>428</v>
      </c>
      <c r="C444" s="2" t="s">
        <v>442</v>
      </c>
      <c r="F444" s="1" t="s">
        <v>453</v>
      </c>
      <c r="G444" s="1">
        <v>428</v>
      </c>
      <c r="H444" s="2" t="s">
        <v>442</v>
      </c>
      <c r="J444" s="1" t="s">
        <v>453</v>
      </c>
      <c r="K444" s="1">
        <v>428</v>
      </c>
      <c r="L444" s="2" t="s">
        <v>442</v>
      </c>
    </row>
    <row r="445" spans="1:13" ht="13.5" thickBot="1" x14ac:dyDescent="0.25">
      <c r="F445" s="4" t="s">
        <v>454</v>
      </c>
      <c r="G445" s="5"/>
      <c r="H445" s="6"/>
      <c r="I445" s="7"/>
      <c r="J445" s="4" t="s">
        <v>455</v>
      </c>
      <c r="K445" s="5"/>
      <c r="L445" s="6"/>
      <c r="M445" s="7"/>
    </row>
    <row r="446" spans="1:13" s="2" customFormat="1" ht="13.5" thickBot="1" x14ac:dyDescent="0.25">
      <c r="A446" s="3"/>
      <c r="B446" s="3"/>
      <c r="F446" s="8" t="s">
        <v>456</v>
      </c>
      <c r="G446" s="9" t="s">
        <v>457</v>
      </c>
      <c r="H446" s="9" t="s">
        <v>458</v>
      </c>
      <c r="I446" s="9" t="s">
        <v>459</v>
      </c>
      <c r="J446" s="8" t="s">
        <v>456</v>
      </c>
      <c r="K446" s="9" t="s">
        <v>457</v>
      </c>
      <c r="L446" s="9" t="s">
        <v>458</v>
      </c>
      <c r="M446" s="9" t="s">
        <v>459</v>
      </c>
    </row>
    <row r="447" spans="1:13" x14ac:dyDescent="0.2">
      <c r="F447" s="3">
        <v>1</v>
      </c>
      <c r="G447" s="1">
        <f>$I$113</f>
        <v>576.44554455445541</v>
      </c>
      <c r="H447" s="2">
        <f>$I$114</f>
        <v>101</v>
      </c>
      <c r="I447" s="3">
        <f>$I$115</f>
        <v>148.29655931595477</v>
      </c>
      <c r="J447" s="3" t="s">
        <v>5</v>
      </c>
      <c r="K447" s="1">
        <f>$N$105</f>
        <v>664.78947368421052</v>
      </c>
      <c r="L447" s="2">
        <f>$N$106</f>
        <v>95</v>
      </c>
      <c r="M447" s="3">
        <f>$N$107</f>
        <v>190.77634754244281</v>
      </c>
    </row>
    <row r="448" spans="1:13" x14ac:dyDescent="0.2">
      <c r="F448" s="3">
        <v>2</v>
      </c>
      <c r="G448" s="1">
        <f>$I$240</f>
        <v>699.48818897637796</v>
      </c>
      <c r="H448" s="2">
        <f>$I$241</f>
        <v>127</v>
      </c>
      <c r="I448" s="3">
        <f>I242</f>
        <v>147.42207336940911</v>
      </c>
      <c r="J448" s="3" t="s">
        <v>145</v>
      </c>
      <c r="K448" s="1">
        <f>N173</f>
        <v>610.73529411764707</v>
      </c>
      <c r="L448" s="2">
        <f>$N$174</f>
        <v>68</v>
      </c>
      <c r="M448" s="3">
        <f>$N$175</f>
        <v>106.14557978958634</v>
      </c>
    </row>
    <row r="449" spans="6:13" x14ac:dyDescent="0.2">
      <c r="F449" s="3">
        <v>3</v>
      </c>
      <c r="G449" s="1">
        <f>$I$306</f>
        <v>678.5</v>
      </c>
      <c r="H449" s="2">
        <f>$I$307</f>
        <v>66</v>
      </c>
      <c r="I449" s="3">
        <f>$I$308</f>
        <v>146.09841256442917</v>
      </c>
      <c r="J449" s="3" t="s">
        <v>201</v>
      </c>
      <c r="K449" s="1">
        <f>N215</f>
        <v>644.07142857142856</v>
      </c>
      <c r="L449" s="2">
        <f>$N$216</f>
        <v>42</v>
      </c>
      <c r="M449" s="3">
        <f>$N$217</f>
        <v>112.87601504978461</v>
      </c>
    </row>
    <row r="450" spans="6:13" ht="13.5" thickBot="1" x14ac:dyDescent="0.25">
      <c r="F450" s="3">
        <v>4</v>
      </c>
      <c r="G450" s="1">
        <f>$I$332</f>
        <v>791.26923076923072</v>
      </c>
      <c r="H450" s="2">
        <f>$I$333</f>
        <v>26</v>
      </c>
      <c r="I450" s="3">
        <f>$I$334</f>
        <v>147.30256146919047</v>
      </c>
      <c r="J450" s="3" t="s">
        <v>276</v>
      </c>
      <c r="K450" s="1">
        <f>N234</f>
        <v>687.68421052631584</v>
      </c>
      <c r="L450" s="8">
        <f>$N$235</f>
        <v>19</v>
      </c>
      <c r="M450" s="3">
        <f>$N$236</f>
        <v>124.89331119514205</v>
      </c>
    </row>
    <row r="451" spans="6:13" x14ac:dyDescent="0.2">
      <c r="F451" s="3">
        <v>5</v>
      </c>
      <c r="G451" s="1">
        <f>$I$351</f>
        <v>823.84210526315792</v>
      </c>
      <c r="H451" s="2">
        <f>$I$352</f>
        <v>19</v>
      </c>
      <c r="I451" s="3">
        <f>$I$353</f>
        <v>164.91791330433145</v>
      </c>
      <c r="J451" s="3" t="s">
        <v>460</v>
      </c>
      <c r="L451" s="2">
        <f>SUM(L447:L450)</f>
        <v>224</v>
      </c>
    </row>
    <row r="452" spans="6:13" x14ac:dyDescent="0.2">
      <c r="F452" s="3">
        <v>6</v>
      </c>
      <c r="G452" s="1">
        <f>$I$380</f>
        <v>741.89655172413791</v>
      </c>
      <c r="H452" s="2">
        <f>$I$381</f>
        <v>29</v>
      </c>
      <c r="I452" s="3">
        <f>$I$382</f>
        <v>156.13051884963468</v>
      </c>
    </row>
    <row r="453" spans="6:13" x14ac:dyDescent="0.2">
      <c r="F453" s="3">
        <v>7</v>
      </c>
      <c r="G453" s="1">
        <f>$I$410</f>
        <v>664.4</v>
      </c>
      <c r="H453" s="2">
        <f>$I$411</f>
        <v>30</v>
      </c>
      <c r="I453" s="3">
        <f>$I$412</f>
        <v>67.113696633862077</v>
      </c>
    </row>
    <row r="454" spans="6:13" ht="13.5" thickBot="1" x14ac:dyDescent="0.25">
      <c r="F454" s="3">
        <v>8</v>
      </c>
      <c r="G454" s="1">
        <f>$I$423</f>
        <v>676.07692307692309</v>
      </c>
      <c r="H454" s="8">
        <f>$I$424</f>
        <v>13</v>
      </c>
      <c r="I454" s="3">
        <f>$I$425</f>
        <v>87.114351609882576</v>
      </c>
    </row>
    <row r="455" spans="6:13" x14ac:dyDescent="0.2">
      <c r="F455" s="3" t="s">
        <v>460</v>
      </c>
      <c r="H455" s="2">
        <f>SUM(H447:H454)</f>
        <v>411</v>
      </c>
    </row>
  </sheetData>
  <phoneticPr fontId="3" type="noConversion"/>
  <printOptions headings="1" gridLinesSet="0"/>
  <pageMargins left="0.75" right="0.75" top="1" bottom="1" header="0.5" footer="0.5"/>
  <pageSetup fitToHeight="9" orientation="portrait" horizontalDpi="300" verticalDpi="300" r:id="rId1"/>
  <headerFooter alignWithMargins="0">
    <oddFooter>Page &amp;P</oddFooter>
  </headerFooter>
  <rowBreaks count="1" manualBreakCount="1">
    <brk id="49" max="655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2"/>
  <sheetViews>
    <sheetView workbookViewId="0"/>
  </sheetViews>
  <sheetFormatPr defaultRowHeight="12.75" x14ac:dyDescent="0.2"/>
  <cols>
    <col min="1" max="1" width="18.42578125" customWidth="1"/>
    <col min="2" max="2" width="15" customWidth="1"/>
    <col min="3" max="3" width="13.28515625" customWidth="1"/>
    <col min="4" max="5" width="12" customWidth="1"/>
    <col min="6" max="6" width="13.140625" customWidth="1"/>
    <col min="7" max="7" width="12" customWidth="1"/>
    <col min="8" max="8" width="12.5703125" customWidth="1"/>
    <col min="9" max="9" width="12" customWidth="1"/>
  </cols>
  <sheetData>
    <row r="1" spans="1:10" ht="13.5" thickBot="1" x14ac:dyDescent="0.25">
      <c r="A1" s="4" t="s">
        <v>454</v>
      </c>
      <c r="B1" s="5"/>
      <c r="C1" s="5"/>
      <c r="D1" s="6"/>
      <c r="E1" s="7"/>
      <c r="F1" s="4" t="s">
        <v>455</v>
      </c>
      <c r="G1" s="5"/>
      <c r="H1" s="5"/>
      <c r="I1" s="6"/>
      <c r="J1" s="7"/>
    </row>
    <row r="2" spans="1:10" ht="13.5" thickBot="1" x14ac:dyDescent="0.25">
      <c r="A2" s="8" t="s">
        <v>456</v>
      </c>
      <c r="B2" s="8" t="s">
        <v>461</v>
      </c>
      <c r="C2" s="9" t="s">
        <v>457</v>
      </c>
      <c r="D2" s="9" t="s">
        <v>458</v>
      </c>
      <c r="E2" s="9" t="s">
        <v>459</v>
      </c>
      <c r="F2" s="8" t="s">
        <v>456</v>
      </c>
      <c r="G2" s="8" t="s">
        <v>461</v>
      </c>
      <c r="H2" s="9" t="s">
        <v>457</v>
      </c>
      <c r="I2" s="9" t="s">
        <v>458</v>
      </c>
      <c r="J2" s="9" t="s">
        <v>459</v>
      </c>
    </row>
    <row r="3" spans="1:10" x14ac:dyDescent="0.2">
      <c r="A3" s="3">
        <v>1</v>
      </c>
      <c r="B3" s="14">
        <v>20</v>
      </c>
      <c r="C3" s="3">
        <v>576.44554455445541</v>
      </c>
      <c r="D3" s="2">
        <v>101</v>
      </c>
      <c r="E3" s="3">
        <v>148.29655931595477</v>
      </c>
      <c r="F3" s="3" t="s">
        <v>5</v>
      </c>
      <c r="G3" s="14">
        <v>5</v>
      </c>
      <c r="H3" s="3">
        <v>664.78947368421052</v>
      </c>
      <c r="I3" s="2">
        <v>95</v>
      </c>
      <c r="J3" s="3">
        <v>190.77634754244281</v>
      </c>
    </row>
    <row r="4" spans="1:10" x14ac:dyDescent="0.2">
      <c r="A4" s="3">
        <v>2</v>
      </c>
      <c r="B4" s="14">
        <v>15</v>
      </c>
      <c r="C4" s="3">
        <v>699.48818897637796</v>
      </c>
      <c r="D4" s="2">
        <v>127</v>
      </c>
      <c r="E4" s="3">
        <v>147.42207336940911</v>
      </c>
      <c r="F4" s="3" t="s">
        <v>145</v>
      </c>
      <c r="G4" s="14">
        <v>0</v>
      </c>
      <c r="H4" s="3">
        <v>610.73529411764707</v>
      </c>
      <c r="I4" s="2">
        <v>68</v>
      </c>
      <c r="J4" s="3">
        <v>106.14557978958634</v>
      </c>
    </row>
    <row r="5" spans="1:10" x14ac:dyDescent="0.2">
      <c r="A5" s="3">
        <v>3</v>
      </c>
      <c r="B5" s="14">
        <v>10</v>
      </c>
      <c r="C5" s="3">
        <v>678.5</v>
      </c>
      <c r="D5" s="2">
        <v>66</v>
      </c>
      <c r="E5" s="3">
        <v>146.09841256442917</v>
      </c>
      <c r="F5" s="3" t="s">
        <v>201</v>
      </c>
      <c r="G5" s="14">
        <v>5</v>
      </c>
      <c r="H5" s="3">
        <v>644.07142857142856</v>
      </c>
      <c r="I5" s="2">
        <v>42</v>
      </c>
      <c r="J5" s="3">
        <v>112.87601504978461</v>
      </c>
    </row>
    <row r="6" spans="1:10" x14ac:dyDescent="0.2">
      <c r="A6" s="3">
        <v>4</v>
      </c>
      <c r="B6" s="14">
        <v>5</v>
      </c>
      <c r="C6" s="3">
        <v>791.26923076923072</v>
      </c>
      <c r="D6" s="2">
        <v>26</v>
      </c>
      <c r="E6" s="3">
        <v>147.30256146919047</v>
      </c>
      <c r="F6" s="3" t="s">
        <v>276</v>
      </c>
      <c r="G6" s="14">
        <v>10</v>
      </c>
      <c r="H6" s="3">
        <v>687.68421052631584</v>
      </c>
      <c r="I6" s="2">
        <v>19</v>
      </c>
      <c r="J6" s="3">
        <v>124.89331119514205</v>
      </c>
    </row>
    <row r="7" spans="1:10" x14ac:dyDescent="0.2">
      <c r="A7" s="3">
        <v>5</v>
      </c>
      <c r="B7" s="14">
        <v>0</v>
      </c>
      <c r="C7" s="3">
        <v>823.84210526315792</v>
      </c>
      <c r="D7" s="2">
        <v>19</v>
      </c>
      <c r="E7" s="3">
        <v>164.91791330433145</v>
      </c>
      <c r="F7" s="1"/>
      <c r="G7" s="1"/>
      <c r="H7" s="1"/>
      <c r="I7" s="2"/>
      <c r="J7" s="2"/>
    </row>
    <row r="8" spans="1:10" x14ac:dyDescent="0.2">
      <c r="A8" s="3">
        <v>6</v>
      </c>
      <c r="B8" s="14">
        <v>5</v>
      </c>
      <c r="C8" s="3">
        <v>741.89655172413791</v>
      </c>
      <c r="D8" s="2">
        <v>29</v>
      </c>
      <c r="E8" s="3">
        <v>156.13051884963468</v>
      </c>
      <c r="F8" s="1"/>
      <c r="G8" s="1"/>
      <c r="H8" s="1"/>
      <c r="I8" s="2"/>
      <c r="J8" s="2"/>
    </row>
    <row r="9" spans="1:10" x14ac:dyDescent="0.2">
      <c r="A9" s="3">
        <v>7</v>
      </c>
      <c r="B9" s="14">
        <v>10</v>
      </c>
      <c r="C9" s="3">
        <v>664.4</v>
      </c>
      <c r="D9" s="2">
        <v>30</v>
      </c>
      <c r="E9" s="3">
        <v>67.113696633861878</v>
      </c>
      <c r="F9" s="1"/>
      <c r="G9" s="1"/>
      <c r="H9" s="1"/>
      <c r="I9" s="2"/>
      <c r="J9" s="2"/>
    </row>
    <row r="10" spans="1:10" x14ac:dyDescent="0.2">
      <c r="A10" s="3">
        <v>8</v>
      </c>
      <c r="B10" s="14">
        <v>15</v>
      </c>
      <c r="C10" s="3">
        <v>676.07692307692309</v>
      </c>
      <c r="D10" s="3">
        <v>13</v>
      </c>
      <c r="E10" s="3">
        <v>87.114351609882576</v>
      </c>
      <c r="F10" s="1"/>
      <c r="G10" s="1"/>
      <c r="H10" s="1"/>
      <c r="I10" s="2"/>
      <c r="J10" s="2"/>
    </row>
    <row r="12" spans="1:10" x14ac:dyDescent="0.2">
      <c r="A12" t="s">
        <v>462</v>
      </c>
    </row>
    <row r="13" spans="1:10" ht="13.5" thickBot="1" x14ac:dyDescent="0.25"/>
    <row r="14" spans="1:10" x14ac:dyDescent="0.2">
      <c r="A14" s="13" t="s">
        <v>463</v>
      </c>
      <c r="B14" s="13"/>
    </row>
    <row r="15" spans="1:10" x14ac:dyDescent="0.2">
      <c r="A15" s="10" t="s">
        <v>464</v>
      </c>
      <c r="B15" s="10">
        <v>0.91189187887307677</v>
      </c>
    </row>
    <row r="16" spans="1:10" x14ac:dyDescent="0.2">
      <c r="A16" s="10" t="s">
        <v>465</v>
      </c>
      <c r="B16" s="10">
        <v>0.83154679875467008</v>
      </c>
    </row>
    <row r="17" spans="1:9" x14ac:dyDescent="0.2">
      <c r="A17" s="10" t="s">
        <v>466</v>
      </c>
      <c r="B17" s="10">
        <v>0.80347126521378176</v>
      </c>
    </row>
    <row r="18" spans="1:9" x14ac:dyDescent="0.2">
      <c r="A18" s="10" t="s">
        <v>467</v>
      </c>
      <c r="B18" s="10">
        <v>34.60508001580218</v>
      </c>
    </row>
    <row r="19" spans="1:9" ht="13.5" thickBot="1" x14ac:dyDescent="0.25">
      <c r="A19" s="11" t="s">
        <v>468</v>
      </c>
      <c r="B19" s="11">
        <v>8</v>
      </c>
    </row>
    <row r="21" spans="1:9" ht="13.5" thickBot="1" x14ac:dyDescent="0.25">
      <c r="A21" t="s">
        <v>469</v>
      </c>
    </row>
    <row r="22" spans="1:9" x14ac:dyDescent="0.2">
      <c r="A22" s="12"/>
      <c r="B22" s="12" t="s">
        <v>470</v>
      </c>
      <c r="C22" s="12" t="s">
        <v>471</v>
      </c>
      <c r="D22" s="12" t="s">
        <v>472</v>
      </c>
      <c r="E22" s="12" t="s">
        <v>473</v>
      </c>
      <c r="F22" s="12" t="s">
        <v>474</v>
      </c>
    </row>
    <row r="23" spans="1:9" x14ac:dyDescent="0.2">
      <c r="A23" s="10" t="s">
        <v>475</v>
      </c>
      <c r="B23" s="10">
        <v>1</v>
      </c>
      <c r="C23" s="10">
        <v>35468.138304514279</v>
      </c>
      <c r="D23" s="10">
        <v>35468.138304514279</v>
      </c>
      <c r="E23" s="10">
        <v>29.618201112496457</v>
      </c>
      <c r="F23" s="10">
        <v>1.5989620649594363E-3</v>
      </c>
    </row>
    <row r="24" spans="1:9" x14ac:dyDescent="0.2">
      <c r="A24" s="10" t="s">
        <v>476</v>
      </c>
      <c r="B24" s="10">
        <v>6</v>
      </c>
      <c r="C24" s="10">
        <v>7185.0693774004303</v>
      </c>
      <c r="D24" s="10">
        <v>1197.5115629000718</v>
      </c>
      <c r="E24" s="10"/>
      <c r="F24" s="10"/>
    </row>
    <row r="25" spans="1:9" ht="13.5" thickBot="1" x14ac:dyDescent="0.25">
      <c r="A25" s="11" t="s">
        <v>477</v>
      </c>
      <c r="B25" s="11">
        <v>7</v>
      </c>
      <c r="C25" s="11">
        <v>42653.207681914711</v>
      </c>
      <c r="D25" s="11"/>
      <c r="E25" s="11"/>
      <c r="F25" s="11"/>
    </row>
    <row r="26" spans="1:9" ht="13.5" thickBot="1" x14ac:dyDescent="0.25"/>
    <row r="27" spans="1:9" x14ac:dyDescent="0.2">
      <c r="A27" s="12"/>
      <c r="B27" s="12" t="s">
        <v>478</v>
      </c>
      <c r="C27" s="12" t="s">
        <v>467</v>
      </c>
      <c r="D27" s="12" t="s">
        <v>479</v>
      </c>
      <c r="E27" s="12" t="s">
        <v>480</v>
      </c>
      <c r="F27" s="12" t="s">
        <v>481</v>
      </c>
      <c r="G27" s="12" t="s">
        <v>482</v>
      </c>
      <c r="H27" s="12" t="s">
        <v>483</v>
      </c>
      <c r="I27" s="12" t="s">
        <v>484</v>
      </c>
    </row>
    <row r="28" spans="1:9" x14ac:dyDescent="0.2">
      <c r="A28" s="10" t="s">
        <v>485</v>
      </c>
      <c r="B28" s="10">
        <v>815.22211668844727</v>
      </c>
      <c r="C28" s="10">
        <v>23.427749920323109</v>
      </c>
      <c r="D28" s="10">
        <v>34.797286101353599</v>
      </c>
      <c r="E28" s="10">
        <v>3.7531515198751102E-8</v>
      </c>
      <c r="F28" s="10">
        <v>757.89643583991563</v>
      </c>
      <c r="G28" s="10">
        <v>872.54779753697892</v>
      </c>
      <c r="H28" s="10">
        <v>757.89643583991563</v>
      </c>
      <c r="I28" s="10">
        <v>872.54779753697892</v>
      </c>
    </row>
    <row r="29" spans="1:9" ht="13.5" thickBot="1" x14ac:dyDescent="0.25">
      <c r="A29" s="11" t="s">
        <v>461</v>
      </c>
      <c r="B29" s="11">
        <v>-10.873229864291201</v>
      </c>
      <c r="C29" s="11">
        <v>1.9979252262451932</v>
      </c>
      <c r="D29" s="11">
        <v>-5.4422606619397049</v>
      </c>
      <c r="E29" s="11">
        <v>1.5989620649594465E-3</v>
      </c>
      <c r="F29" s="11">
        <v>-15.761980353283219</v>
      </c>
      <c r="G29" s="11">
        <v>-5.9844793752991823</v>
      </c>
      <c r="H29" s="11">
        <v>-15.761980353283219</v>
      </c>
      <c r="I29" s="11">
        <v>-5.9844793752991823</v>
      </c>
    </row>
    <row r="33" spans="1:3" x14ac:dyDescent="0.2">
      <c r="A33" t="s">
        <v>486</v>
      </c>
    </row>
    <row r="34" spans="1:3" ht="13.5" thickBot="1" x14ac:dyDescent="0.25"/>
    <row r="35" spans="1:3" x14ac:dyDescent="0.2">
      <c r="A35" s="12" t="s">
        <v>487</v>
      </c>
      <c r="B35" s="12" t="s">
        <v>488</v>
      </c>
      <c r="C35" s="12" t="s">
        <v>489</v>
      </c>
    </row>
    <row r="36" spans="1:3" x14ac:dyDescent="0.2">
      <c r="A36" s="10">
        <v>1</v>
      </c>
      <c r="B36" s="10">
        <v>597.7575194026233</v>
      </c>
      <c r="C36" s="10">
        <v>-21.311974848167893</v>
      </c>
    </row>
    <row r="37" spans="1:3" x14ac:dyDescent="0.2">
      <c r="A37" s="10">
        <v>2</v>
      </c>
      <c r="B37" s="10">
        <v>652.12366872407927</v>
      </c>
      <c r="C37" s="10">
        <v>47.364520252298689</v>
      </c>
    </row>
    <row r="38" spans="1:3" x14ac:dyDescent="0.2">
      <c r="A38" s="10">
        <v>3</v>
      </c>
      <c r="B38" s="10">
        <v>706.48981804553523</v>
      </c>
      <c r="C38" s="10">
        <v>-27.98981804553523</v>
      </c>
    </row>
    <row r="39" spans="1:3" x14ac:dyDescent="0.2">
      <c r="A39" s="10">
        <v>4</v>
      </c>
      <c r="B39" s="10">
        <v>760.85596736699131</v>
      </c>
      <c r="C39" s="10">
        <v>30.413263402239409</v>
      </c>
    </row>
    <row r="40" spans="1:3" x14ac:dyDescent="0.2">
      <c r="A40" s="10">
        <v>5</v>
      </c>
      <c r="B40" s="10">
        <v>815.22211668844727</v>
      </c>
      <c r="C40" s="10">
        <v>8.6199885747106464</v>
      </c>
    </row>
    <row r="41" spans="1:3" x14ac:dyDescent="0.2">
      <c r="A41" s="10">
        <v>6</v>
      </c>
      <c r="B41" s="10">
        <v>760.85596736699131</v>
      </c>
      <c r="C41" s="10">
        <v>-18.959415642853401</v>
      </c>
    </row>
    <row r="42" spans="1:3" x14ac:dyDescent="0.2">
      <c r="A42" s="10">
        <v>7</v>
      </c>
      <c r="B42" s="10">
        <v>706.48981804553523</v>
      </c>
      <c r="C42" s="10">
        <v>-42.089818045535253</v>
      </c>
    </row>
    <row r="43" spans="1:3" ht="13.5" thickBot="1" x14ac:dyDescent="0.25">
      <c r="A43" s="11">
        <v>8</v>
      </c>
      <c r="B43" s="11">
        <v>652.12366872407927</v>
      </c>
      <c r="C43" s="11">
        <v>23.953254352843828</v>
      </c>
    </row>
    <row r="45" spans="1:3" x14ac:dyDescent="0.2">
      <c r="A45" t="s">
        <v>462</v>
      </c>
    </row>
    <row r="46" spans="1:3" ht="13.5" thickBot="1" x14ac:dyDescent="0.25"/>
    <row r="47" spans="1:3" x14ac:dyDescent="0.2">
      <c r="A47" s="13" t="s">
        <v>463</v>
      </c>
      <c r="B47" s="13"/>
    </row>
    <row r="48" spans="1:3" x14ac:dyDescent="0.2">
      <c r="A48" s="10" t="s">
        <v>464</v>
      </c>
      <c r="B48" s="10">
        <v>0.96149461560293181</v>
      </c>
    </row>
    <row r="49" spans="1:9" x14ac:dyDescent="0.2">
      <c r="A49" s="10" t="s">
        <v>465</v>
      </c>
      <c r="B49" s="10">
        <v>0.92447189583342959</v>
      </c>
    </row>
    <row r="50" spans="1:9" x14ac:dyDescent="0.2">
      <c r="A50" s="10" t="s">
        <v>466</v>
      </c>
      <c r="B50" s="10">
        <v>0.88670784375014433</v>
      </c>
    </row>
    <row r="51" spans="1:9" x14ac:dyDescent="0.2">
      <c r="A51" s="10" t="s">
        <v>467</v>
      </c>
      <c r="B51" s="10">
        <v>10.99714491740728</v>
      </c>
    </row>
    <row r="52" spans="1:9" ht="13.5" thickBot="1" x14ac:dyDescent="0.25">
      <c r="A52" s="11" t="s">
        <v>468</v>
      </c>
      <c r="B52" s="11">
        <v>4</v>
      </c>
    </row>
    <row r="54" spans="1:9" ht="13.5" thickBot="1" x14ac:dyDescent="0.25">
      <c r="A54" t="s">
        <v>469</v>
      </c>
    </row>
    <row r="55" spans="1:9" x14ac:dyDescent="0.2">
      <c r="A55" s="12"/>
      <c r="B55" s="12" t="s">
        <v>470</v>
      </c>
      <c r="C55" s="12" t="s">
        <v>471</v>
      </c>
      <c r="D55" s="12" t="s">
        <v>472</v>
      </c>
      <c r="E55" s="12" t="s">
        <v>473</v>
      </c>
      <c r="F55" s="12" t="s">
        <v>474</v>
      </c>
    </row>
    <row r="56" spans="1:9" x14ac:dyDescent="0.2">
      <c r="A56" s="10" t="s">
        <v>475</v>
      </c>
      <c r="B56" s="10">
        <v>1</v>
      </c>
      <c r="C56" s="10">
        <v>2960.5678682341463</v>
      </c>
      <c r="D56" s="10">
        <v>2960.5678682341463</v>
      </c>
      <c r="E56" s="10">
        <v>24.480209215753398</v>
      </c>
      <c r="F56" s="10">
        <v>3.8505384391431453E-2</v>
      </c>
    </row>
    <row r="57" spans="1:9" x14ac:dyDescent="0.2">
      <c r="A57" s="10" t="s">
        <v>476</v>
      </c>
      <c r="B57" s="10">
        <v>2</v>
      </c>
      <c r="C57" s="10">
        <v>241.87439266891352</v>
      </c>
      <c r="D57" s="10">
        <v>120.93719633445676</v>
      </c>
      <c r="E57" s="10"/>
      <c r="F57" s="10"/>
    </row>
    <row r="58" spans="1:9" ht="13.5" thickBot="1" x14ac:dyDescent="0.25">
      <c r="A58" s="11" t="s">
        <v>477</v>
      </c>
      <c r="B58" s="11">
        <v>3</v>
      </c>
      <c r="C58" s="11">
        <v>3202.4422609030598</v>
      </c>
      <c r="D58" s="11"/>
      <c r="E58" s="11"/>
      <c r="F58" s="11"/>
    </row>
    <row r="59" spans="1:9" ht="13.5" thickBot="1" x14ac:dyDescent="0.25"/>
    <row r="60" spans="1:9" x14ac:dyDescent="0.2">
      <c r="A60" s="12"/>
      <c r="B60" s="12" t="s">
        <v>478</v>
      </c>
      <c r="C60" s="12" t="s">
        <v>467</v>
      </c>
      <c r="D60" s="12" t="s">
        <v>479</v>
      </c>
      <c r="E60" s="12" t="s">
        <v>480</v>
      </c>
      <c r="F60" s="12" t="s">
        <v>481</v>
      </c>
      <c r="G60" s="12" t="s">
        <v>482</v>
      </c>
      <c r="H60" s="12" t="s">
        <v>483</v>
      </c>
      <c r="I60" s="12" t="s">
        <v>484</v>
      </c>
    </row>
    <row r="61" spans="1:9" x14ac:dyDescent="0.2">
      <c r="A61" s="10" t="s">
        <v>485</v>
      </c>
      <c r="B61" s="10">
        <v>613.34564352056589</v>
      </c>
      <c r="C61" s="10">
        <v>9.5238068675736258</v>
      </c>
      <c r="D61" s="10">
        <v>64.401310531492072</v>
      </c>
      <c r="E61" s="10">
        <v>2.4102026355579562E-4</v>
      </c>
      <c r="F61" s="10">
        <v>572.36798137761161</v>
      </c>
      <c r="G61" s="10">
        <v>654.32330566352016</v>
      </c>
      <c r="H61" s="10">
        <v>572.36798137761161</v>
      </c>
      <c r="I61" s="10">
        <v>654.32330566352016</v>
      </c>
    </row>
    <row r="62" spans="1:9" ht="13.5" thickBot="1" x14ac:dyDescent="0.25">
      <c r="A62" s="11" t="s">
        <v>461</v>
      </c>
      <c r="B62" s="11">
        <v>7.6948916408668993</v>
      </c>
      <c r="C62" s="11">
        <v>1.5552311489579724</v>
      </c>
      <c r="D62" s="11">
        <v>4.9477478933099999</v>
      </c>
      <c r="E62" s="11">
        <v>3.8505384391431217E-2</v>
      </c>
      <c r="F62" s="11">
        <v>1.0032674340401579</v>
      </c>
      <c r="G62" s="11">
        <v>14.386515847693641</v>
      </c>
      <c r="H62" s="11">
        <v>1.0032674340401579</v>
      </c>
      <c r="I62" s="11">
        <v>14.386515847693641</v>
      </c>
    </row>
    <row r="66" spans="1:3" x14ac:dyDescent="0.2">
      <c r="A66" t="s">
        <v>486</v>
      </c>
    </row>
    <row r="67" spans="1:3" ht="13.5" thickBot="1" x14ac:dyDescent="0.25"/>
    <row r="68" spans="1:3" x14ac:dyDescent="0.2">
      <c r="A68" s="12" t="s">
        <v>487</v>
      </c>
      <c r="B68" s="12" t="s">
        <v>488</v>
      </c>
      <c r="C68" s="12" t="s">
        <v>489</v>
      </c>
    </row>
    <row r="69" spans="1:3" x14ac:dyDescent="0.2">
      <c r="A69" s="10">
        <v>1</v>
      </c>
      <c r="B69" s="10">
        <v>651.82010172490038</v>
      </c>
      <c r="C69" s="10">
        <v>12.969371959310138</v>
      </c>
    </row>
    <row r="70" spans="1:3" x14ac:dyDescent="0.2">
      <c r="A70" s="10">
        <v>2</v>
      </c>
      <c r="B70" s="10">
        <v>613.34564352056589</v>
      </c>
      <c r="C70" s="10">
        <v>-2.6103494029188141</v>
      </c>
    </row>
    <row r="71" spans="1:3" x14ac:dyDescent="0.2">
      <c r="A71" s="10">
        <v>3</v>
      </c>
      <c r="B71" s="10">
        <v>651.82010172490038</v>
      </c>
      <c r="C71" s="10">
        <v>-7.7486731534718274</v>
      </c>
    </row>
    <row r="72" spans="1:3" ht="13.5" thickBot="1" x14ac:dyDescent="0.25">
      <c r="A72" s="11">
        <v>4</v>
      </c>
      <c r="B72" s="11">
        <v>690.29455992923488</v>
      </c>
      <c r="C72" s="11">
        <v>-2.6103494029190415</v>
      </c>
    </row>
  </sheetData>
  <phoneticPr fontId="3" type="noConversion"/>
  <printOptions horizontalCentered="1" verticalCentered="1"/>
  <pageMargins left="0.75" right="0.75" top="1" bottom="1" header="0.5" footer="0.5"/>
  <pageSetup orientation="landscape" horizontalDpi="300" verticalDpi="300" r:id="rId1"/>
  <headerFooter alignWithMargins="0">
    <oddHeader>&amp;CREGRESSION - DISTANCE FROM CITY HEIGHTS ON RENT</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7"/>
  <sheetViews>
    <sheetView workbookViewId="0"/>
  </sheetViews>
  <sheetFormatPr defaultRowHeight="12.75" x14ac:dyDescent="0.2"/>
  <cols>
    <col min="1" max="1" width="18.42578125" customWidth="1"/>
    <col min="2" max="2" width="18.7109375" customWidth="1"/>
    <col min="3" max="3" width="13.28515625" customWidth="1"/>
    <col min="4" max="4" width="12.5703125" customWidth="1"/>
    <col min="5" max="5" width="12" customWidth="1"/>
    <col min="6" max="6" width="13.140625" customWidth="1"/>
    <col min="7" max="9" width="12.5703125" customWidth="1"/>
    <col min="10" max="10" width="4.5703125" customWidth="1"/>
  </cols>
  <sheetData>
    <row r="1" spans="1:10" ht="13.5" thickBot="1" x14ac:dyDescent="0.25">
      <c r="A1" s="4" t="s">
        <v>454</v>
      </c>
      <c r="B1" s="5"/>
      <c r="C1" s="5"/>
      <c r="D1" s="6"/>
      <c r="E1" s="7"/>
      <c r="F1" s="4" t="s">
        <v>455</v>
      </c>
      <c r="G1" s="5"/>
      <c r="H1" s="5"/>
      <c r="I1" s="6"/>
      <c r="J1" s="7"/>
    </row>
    <row r="2" spans="1:10" ht="13.5" thickBot="1" x14ac:dyDescent="0.25">
      <c r="A2" s="8" t="s">
        <v>456</v>
      </c>
      <c r="B2" s="8" t="s">
        <v>461</v>
      </c>
      <c r="C2" s="9" t="s">
        <v>457</v>
      </c>
      <c r="D2" s="9" t="s">
        <v>458</v>
      </c>
      <c r="E2" s="9" t="s">
        <v>459</v>
      </c>
      <c r="F2" s="8" t="s">
        <v>456</v>
      </c>
      <c r="G2" s="8" t="s">
        <v>461</v>
      </c>
      <c r="H2" s="9" t="s">
        <v>457</v>
      </c>
      <c r="I2" s="9" t="s">
        <v>458</v>
      </c>
      <c r="J2" s="9" t="s">
        <v>459</v>
      </c>
    </row>
    <row r="3" spans="1:10" x14ac:dyDescent="0.2">
      <c r="A3" s="3">
        <v>1</v>
      </c>
      <c r="B3" s="14">
        <v>20</v>
      </c>
      <c r="C3" s="3">
        <v>576.44554455445541</v>
      </c>
      <c r="D3" s="2">
        <v>101</v>
      </c>
      <c r="E3" s="3">
        <v>148.29655931595477</v>
      </c>
      <c r="F3" s="3" t="s">
        <v>5</v>
      </c>
      <c r="G3" s="14">
        <v>5</v>
      </c>
      <c r="H3" s="3">
        <v>664.78947368421052</v>
      </c>
      <c r="I3" s="2">
        <v>95</v>
      </c>
      <c r="J3" s="3">
        <v>190.77634754244281</v>
      </c>
    </row>
    <row r="4" spans="1:10" x14ac:dyDescent="0.2">
      <c r="A4" s="3">
        <v>2</v>
      </c>
      <c r="B4" s="14">
        <v>15</v>
      </c>
      <c r="C4" s="3">
        <v>699.48818897637796</v>
      </c>
      <c r="D4" s="2">
        <v>127</v>
      </c>
      <c r="E4" s="3">
        <v>147.42207336940911</v>
      </c>
      <c r="F4" s="3" t="s">
        <v>145</v>
      </c>
      <c r="G4" s="14">
        <v>0</v>
      </c>
      <c r="H4" s="3">
        <v>610.73529411764707</v>
      </c>
      <c r="I4" s="2">
        <v>68</v>
      </c>
      <c r="J4" s="3">
        <v>106.14557978958634</v>
      </c>
    </row>
    <row r="5" spans="1:10" x14ac:dyDescent="0.2">
      <c r="A5" s="3">
        <v>3</v>
      </c>
      <c r="B5" s="14">
        <v>10</v>
      </c>
      <c r="C5" s="3">
        <v>678.5</v>
      </c>
      <c r="D5" s="2">
        <v>66</v>
      </c>
      <c r="E5" s="3">
        <v>146.09841256442917</v>
      </c>
      <c r="F5" s="3" t="s">
        <v>201</v>
      </c>
      <c r="G5" s="14">
        <v>5</v>
      </c>
      <c r="H5" s="3">
        <v>644.07142857142856</v>
      </c>
      <c r="I5" s="2">
        <v>42</v>
      </c>
      <c r="J5" s="3">
        <v>112.87601504978461</v>
      </c>
    </row>
    <row r="6" spans="1:10" x14ac:dyDescent="0.2">
      <c r="A6" s="3">
        <v>4</v>
      </c>
      <c r="B6" s="14">
        <v>5</v>
      </c>
      <c r="C6" s="3">
        <v>791.26923076923072</v>
      </c>
      <c r="D6" s="2">
        <v>26</v>
      </c>
      <c r="E6" s="3">
        <v>147.30256146919047</v>
      </c>
      <c r="F6" s="3" t="s">
        <v>276</v>
      </c>
      <c r="G6" s="14">
        <v>10</v>
      </c>
      <c r="H6" s="3">
        <v>687.68421052631584</v>
      </c>
      <c r="I6" s="2">
        <v>19</v>
      </c>
      <c r="J6" s="3">
        <v>124.89331119514205</v>
      </c>
    </row>
    <row r="7" spans="1:10" x14ac:dyDescent="0.2">
      <c r="A7" s="3">
        <v>5</v>
      </c>
      <c r="B7" s="14">
        <v>0</v>
      </c>
      <c r="C7" s="3">
        <v>823.84210526315792</v>
      </c>
      <c r="D7" s="2">
        <v>19</v>
      </c>
      <c r="E7" s="3">
        <v>164.91791330433145</v>
      </c>
      <c r="F7" s="1"/>
      <c r="G7" s="1"/>
      <c r="H7" s="1"/>
      <c r="I7" s="2"/>
      <c r="J7" s="2"/>
    </row>
    <row r="8" spans="1:10" x14ac:dyDescent="0.2">
      <c r="A8" s="3">
        <v>6</v>
      </c>
      <c r="B8" s="14">
        <v>5</v>
      </c>
      <c r="C8" s="3">
        <v>741.89655172413791</v>
      </c>
      <c r="D8" s="2">
        <v>29</v>
      </c>
      <c r="E8" s="3">
        <v>156.13051884963468</v>
      </c>
      <c r="F8" s="1"/>
      <c r="G8" s="1"/>
      <c r="H8" s="1"/>
      <c r="I8" s="2"/>
      <c r="J8" s="2"/>
    </row>
    <row r="9" spans="1:10" x14ac:dyDescent="0.2">
      <c r="A9" s="3">
        <v>7</v>
      </c>
      <c r="B9" s="14">
        <v>10</v>
      </c>
      <c r="C9" s="3">
        <v>664.4</v>
      </c>
      <c r="D9" s="2">
        <v>30</v>
      </c>
      <c r="E9" s="3">
        <v>67.113696633861878</v>
      </c>
      <c r="F9" s="1"/>
      <c r="G9" s="1"/>
      <c r="H9" s="1"/>
      <c r="I9" s="2"/>
      <c r="J9" s="2"/>
    </row>
    <row r="10" spans="1:10" x14ac:dyDescent="0.2">
      <c r="A10" s="3">
        <v>8</v>
      </c>
      <c r="B10" s="14">
        <v>15</v>
      </c>
      <c r="C10" s="3">
        <v>676.07692307692309</v>
      </c>
      <c r="D10" s="3">
        <v>13</v>
      </c>
      <c r="E10" s="3">
        <v>87.114351609882576</v>
      </c>
      <c r="F10" s="1"/>
      <c r="G10" s="1"/>
      <c r="H10" s="1"/>
      <c r="I10" s="2"/>
      <c r="J10" s="2"/>
    </row>
    <row r="13" spans="1:10" ht="13.5" thickBot="1" x14ac:dyDescent="0.25"/>
    <row r="14" spans="1:10" ht="13.5" thickBot="1" x14ac:dyDescent="0.25">
      <c r="A14" s="4" t="s">
        <v>490</v>
      </c>
      <c r="B14" s="5"/>
      <c r="C14" s="5"/>
      <c r="D14" s="6"/>
      <c r="E14" s="7"/>
      <c r="F14" s="4" t="s">
        <v>491</v>
      </c>
      <c r="G14" s="5"/>
      <c r="H14" s="5"/>
      <c r="I14" s="6"/>
      <c r="J14" s="7"/>
    </row>
    <row r="15" spans="1:10" ht="13.5" thickBot="1" x14ac:dyDescent="0.25">
      <c r="A15" s="8" t="s">
        <v>456</v>
      </c>
      <c r="B15" s="8" t="s">
        <v>461</v>
      </c>
      <c r="C15" s="9" t="s">
        <v>492</v>
      </c>
      <c r="D15" s="9" t="s">
        <v>458</v>
      </c>
      <c r="E15" s="9" t="s">
        <v>459</v>
      </c>
      <c r="F15" s="8" t="s">
        <v>456</v>
      </c>
      <c r="G15" s="8" t="s">
        <v>461</v>
      </c>
      <c r="H15" s="9" t="s">
        <v>492</v>
      </c>
      <c r="I15" s="9" t="s">
        <v>458</v>
      </c>
      <c r="J15" s="9" t="s">
        <v>459</v>
      </c>
    </row>
    <row r="16" spans="1:10" x14ac:dyDescent="0.2">
      <c r="A16" s="3">
        <v>1</v>
      </c>
      <c r="B16" s="14">
        <v>20</v>
      </c>
      <c r="C16" s="16">
        <f>LN(C3)</f>
        <v>6.3568808765389457</v>
      </c>
      <c r="D16" s="2">
        <v>101</v>
      </c>
      <c r="E16" s="3">
        <v>148.29655931595477</v>
      </c>
      <c r="F16" s="3" t="s">
        <v>5</v>
      </c>
      <c r="G16" s="14">
        <v>5</v>
      </c>
      <c r="H16" s="17">
        <f>LN(H3)</f>
        <v>6.4994704096075351</v>
      </c>
      <c r="I16" s="2">
        <v>95</v>
      </c>
      <c r="J16" s="3">
        <v>190.77634754244281</v>
      </c>
    </row>
    <row r="17" spans="1:10" x14ac:dyDescent="0.2">
      <c r="A17" s="3">
        <v>2</v>
      </c>
      <c r="B17" s="14">
        <v>15</v>
      </c>
      <c r="C17" s="16">
        <f t="shared" ref="C17:C23" si="0">LN(C4)</f>
        <v>6.5503489090114151</v>
      </c>
      <c r="D17" s="2">
        <v>127</v>
      </c>
      <c r="E17" s="3">
        <v>147.42207336940911</v>
      </c>
      <c r="F17" s="3" t="s">
        <v>145</v>
      </c>
      <c r="G17" s="14">
        <v>0</v>
      </c>
      <c r="H17" s="17">
        <f>LN(H4)</f>
        <v>6.4146636314486924</v>
      </c>
      <c r="I17" s="2">
        <v>68</v>
      </c>
      <c r="J17" s="3">
        <v>106.14557978958634</v>
      </c>
    </row>
    <row r="18" spans="1:10" x14ac:dyDescent="0.2">
      <c r="A18" s="3">
        <v>3</v>
      </c>
      <c r="B18" s="14">
        <v>10</v>
      </c>
      <c r="C18" s="16">
        <f t="shared" si="0"/>
        <v>6.519884479274924</v>
      </c>
      <c r="D18" s="2">
        <v>66</v>
      </c>
      <c r="E18" s="3">
        <v>146.09841256442917</v>
      </c>
      <c r="F18" s="3" t="s">
        <v>201</v>
      </c>
      <c r="G18" s="14">
        <v>5</v>
      </c>
      <c r="H18" s="17">
        <f>LN(H5)</f>
        <v>6.4678096338846478</v>
      </c>
      <c r="I18" s="2">
        <v>42</v>
      </c>
      <c r="J18" s="3">
        <v>112.87601504978461</v>
      </c>
    </row>
    <row r="19" spans="1:10" x14ac:dyDescent="0.2">
      <c r="A19" s="3">
        <v>4</v>
      </c>
      <c r="B19" s="14">
        <v>5</v>
      </c>
      <c r="C19" s="16">
        <f t="shared" si="0"/>
        <v>6.6736382774527483</v>
      </c>
      <c r="D19" s="2">
        <v>26</v>
      </c>
      <c r="E19" s="3">
        <v>147.30256146919047</v>
      </c>
      <c r="F19" s="3" t="s">
        <v>276</v>
      </c>
      <c r="G19" s="14">
        <v>10</v>
      </c>
      <c r="H19" s="17">
        <f>LN(H6)</f>
        <v>6.5333297362342551</v>
      </c>
      <c r="I19" s="2">
        <v>19</v>
      </c>
      <c r="J19" s="3">
        <v>124.89331119514205</v>
      </c>
    </row>
    <row r="20" spans="1:10" x14ac:dyDescent="0.2">
      <c r="A20" s="3">
        <v>5</v>
      </c>
      <c r="B20" s="14">
        <v>0</v>
      </c>
      <c r="C20" s="16">
        <f t="shared" si="0"/>
        <v>6.7139788917217826</v>
      </c>
      <c r="D20" s="2">
        <v>19</v>
      </c>
      <c r="E20" s="3">
        <v>164.91791330433145</v>
      </c>
      <c r="F20" s="1"/>
      <c r="G20" s="1"/>
      <c r="H20" s="1"/>
      <c r="I20" s="2"/>
      <c r="J20" s="2"/>
    </row>
    <row r="21" spans="1:10" x14ac:dyDescent="0.2">
      <c r="A21" s="3">
        <v>6</v>
      </c>
      <c r="B21" s="14">
        <v>5</v>
      </c>
      <c r="C21" s="16">
        <f t="shared" si="0"/>
        <v>6.609209815286226</v>
      </c>
      <c r="D21" s="2">
        <v>29</v>
      </c>
      <c r="E21" s="3">
        <v>156.13051884963468</v>
      </c>
      <c r="F21" s="1"/>
      <c r="G21" s="1"/>
      <c r="H21" s="1"/>
      <c r="I21" s="2"/>
      <c r="J21" s="2"/>
    </row>
    <row r="22" spans="1:10" x14ac:dyDescent="0.2">
      <c r="A22" s="3">
        <v>7</v>
      </c>
      <c r="B22" s="14">
        <v>10</v>
      </c>
      <c r="C22" s="16">
        <f t="shared" si="0"/>
        <v>6.4988843777391399</v>
      </c>
      <c r="D22" s="2">
        <v>30</v>
      </c>
      <c r="E22" s="3">
        <v>67.113696633861878</v>
      </c>
      <c r="F22" s="1"/>
      <c r="G22" s="1"/>
      <c r="H22" s="1"/>
      <c r="I22" s="2"/>
      <c r="J22" s="2"/>
    </row>
    <row r="23" spans="1:10" x14ac:dyDescent="0.2">
      <c r="A23" s="3">
        <v>8</v>
      </c>
      <c r="B23" s="14">
        <v>15</v>
      </c>
      <c r="C23" s="16">
        <f t="shared" si="0"/>
        <v>6.5163068611031081</v>
      </c>
      <c r="D23" s="3">
        <v>13</v>
      </c>
      <c r="E23" s="3">
        <v>87.114351609882576</v>
      </c>
      <c r="F23" s="1"/>
      <c r="G23" s="1"/>
      <c r="H23" s="1"/>
      <c r="I23" s="2"/>
      <c r="J23" s="2"/>
    </row>
    <row r="25" spans="1:10" x14ac:dyDescent="0.2">
      <c r="A25" t="s">
        <v>462</v>
      </c>
    </row>
    <row r="26" spans="1:10" ht="13.5" thickBot="1" x14ac:dyDescent="0.25"/>
    <row r="27" spans="1:10" x14ac:dyDescent="0.2">
      <c r="A27" s="13" t="s">
        <v>463</v>
      </c>
      <c r="B27" s="13"/>
    </row>
    <row r="28" spans="1:10" x14ac:dyDescent="0.2">
      <c r="A28" s="10" t="s">
        <v>464</v>
      </c>
      <c r="B28" s="10">
        <v>0.90827762580127902</v>
      </c>
    </row>
    <row r="29" spans="1:10" x14ac:dyDescent="0.2">
      <c r="A29" s="10" t="s">
        <v>465</v>
      </c>
      <c r="B29" s="10">
        <v>0.82496824553120818</v>
      </c>
    </row>
    <row r="30" spans="1:10" x14ac:dyDescent="0.2">
      <c r="A30" s="10" t="s">
        <v>466</v>
      </c>
      <c r="B30" s="10">
        <v>0.79579628645307621</v>
      </c>
    </row>
    <row r="31" spans="1:10" x14ac:dyDescent="0.2">
      <c r="A31" s="10" t="s">
        <v>467</v>
      </c>
      <c r="B31" s="10">
        <v>5.0505401020145148E-2</v>
      </c>
    </row>
    <row r="32" spans="1:10" ht="13.5" thickBot="1" x14ac:dyDescent="0.25">
      <c r="A32" s="11" t="s">
        <v>468</v>
      </c>
      <c r="B32" s="11">
        <v>8</v>
      </c>
    </row>
    <row r="34" spans="1:9" ht="13.5" thickBot="1" x14ac:dyDescent="0.25">
      <c r="A34" t="s">
        <v>469</v>
      </c>
    </row>
    <row r="35" spans="1:9" x14ac:dyDescent="0.2">
      <c r="A35" s="12"/>
      <c r="B35" s="12" t="s">
        <v>470</v>
      </c>
      <c r="C35" s="12" t="s">
        <v>471</v>
      </c>
      <c r="D35" s="12" t="s">
        <v>472</v>
      </c>
      <c r="E35" s="12" t="s">
        <v>473</v>
      </c>
      <c r="F35" s="12" t="s">
        <v>474</v>
      </c>
    </row>
    <row r="36" spans="1:9" x14ac:dyDescent="0.2">
      <c r="A36" s="10" t="s">
        <v>475</v>
      </c>
      <c r="B36" s="10">
        <v>1</v>
      </c>
      <c r="C36" s="10">
        <v>7.2135207281639815E-2</v>
      </c>
      <c r="D36" s="10">
        <v>7.2135207281639815E-2</v>
      </c>
      <c r="E36" s="10">
        <v>28.279494130705313</v>
      </c>
      <c r="F36" s="10">
        <v>1.7988743060373057E-3</v>
      </c>
    </row>
    <row r="37" spans="1:9" x14ac:dyDescent="0.2">
      <c r="A37" s="10" t="s">
        <v>476</v>
      </c>
      <c r="B37" s="10">
        <v>6</v>
      </c>
      <c r="C37" s="10">
        <v>1.5304773193234072E-2</v>
      </c>
      <c r="D37" s="10">
        <v>2.5507955322056786E-3</v>
      </c>
      <c r="E37" s="10"/>
      <c r="F37" s="10"/>
    </row>
    <row r="38" spans="1:9" ht="13.5" thickBot="1" x14ac:dyDescent="0.25">
      <c r="A38" s="11" t="s">
        <v>477</v>
      </c>
      <c r="B38" s="11">
        <v>7</v>
      </c>
      <c r="C38" s="11">
        <v>8.7439980474873891E-2</v>
      </c>
      <c r="D38" s="11"/>
      <c r="E38" s="11"/>
      <c r="F38" s="11"/>
    </row>
    <row r="39" spans="1:9" ht="13.5" thickBot="1" x14ac:dyDescent="0.25"/>
    <row r="40" spans="1:9" x14ac:dyDescent="0.2">
      <c r="A40" s="12"/>
      <c r="B40" s="12" t="s">
        <v>478</v>
      </c>
      <c r="C40" s="12" t="s">
        <v>467</v>
      </c>
      <c r="D40" s="12" t="s">
        <v>479</v>
      </c>
      <c r="E40" s="12" t="s">
        <v>480</v>
      </c>
      <c r="F40" s="12" t="s">
        <v>481</v>
      </c>
      <c r="G40" s="12" t="s">
        <v>482</v>
      </c>
      <c r="H40" s="12" t="s">
        <v>483</v>
      </c>
      <c r="I40" s="12" t="s">
        <v>484</v>
      </c>
    </row>
    <row r="41" spans="1:9" x14ac:dyDescent="0.2">
      <c r="A41" s="10" t="s">
        <v>485</v>
      </c>
      <c r="B41" s="10">
        <v>6.7099562865143954</v>
      </c>
      <c r="C41" s="10">
        <v>3.4192318127433279E-2</v>
      </c>
      <c r="D41" s="10">
        <v>196.2416312783088</v>
      </c>
      <c r="E41" s="10">
        <v>1.1813519380411877E-12</v>
      </c>
      <c r="F41" s="10">
        <v>6.6262906368847503</v>
      </c>
      <c r="G41" s="10">
        <v>6.7936219361440404</v>
      </c>
      <c r="H41" s="10">
        <v>6.6262906368847503</v>
      </c>
      <c r="I41" s="10">
        <v>6.7936219361440404</v>
      </c>
    </row>
    <row r="42" spans="1:9" ht="13.5" thickBot="1" x14ac:dyDescent="0.25">
      <c r="A42" s="11" t="s">
        <v>461</v>
      </c>
      <c r="B42" s="11">
        <v>-1.550647254983583E-2</v>
      </c>
      <c r="C42" s="11">
        <v>2.9159306874510802E-3</v>
      </c>
      <c r="D42" s="11">
        <v>-5.3178467569785051</v>
      </c>
      <c r="E42" s="11">
        <v>1.7988743060370646E-3</v>
      </c>
      <c r="F42" s="11">
        <v>-2.2641503123994985E-2</v>
      </c>
      <c r="G42" s="11">
        <v>-8.3714419756766752E-3</v>
      </c>
      <c r="H42" s="11">
        <v>-2.2641503123994985E-2</v>
      </c>
      <c r="I42" s="11">
        <v>-8.3714419756766752E-3</v>
      </c>
    </row>
    <row r="46" spans="1:9" x14ac:dyDescent="0.2">
      <c r="A46" t="s">
        <v>486</v>
      </c>
    </row>
    <row r="47" spans="1:9" ht="13.5" thickBot="1" x14ac:dyDescent="0.25"/>
    <row r="48" spans="1:9" x14ac:dyDescent="0.2">
      <c r="A48" s="12" t="s">
        <v>487</v>
      </c>
      <c r="B48" s="12" t="s">
        <v>493</v>
      </c>
      <c r="C48" s="12" t="s">
        <v>489</v>
      </c>
    </row>
    <row r="49" spans="1:3" x14ac:dyDescent="0.2">
      <c r="A49" s="10">
        <v>1</v>
      </c>
      <c r="B49" s="10">
        <v>6.3998268355176791</v>
      </c>
      <c r="C49" s="10">
        <v>-4.2945958978733323E-2</v>
      </c>
    </row>
    <row r="50" spans="1:3" x14ac:dyDescent="0.2">
      <c r="A50" s="10">
        <v>2</v>
      </c>
      <c r="B50" s="10">
        <v>6.4773591982668579</v>
      </c>
      <c r="C50" s="10">
        <v>7.2989710744557179E-2</v>
      </c>
    </row>
    <row r="51" spans="1:3" x14ac:dyDescent="0.2">
      <c r="A51" s="10">
        <v>3</v>
      </c>
      <c r="B51" s="10">
        <v>6.5548915610160368</v>
      </c>
      <c r="C51" s="10">
        <v>-3.5007081741112778E-2</v>
      </c>
    </row>
    <row r="52" spans="1:3" x14ac:dyDescent="0.2">
      <c r="A52" s="10">
        <v>4</v>
      </c>
      <c r="B52" s="10">
        <v>6.6324239237652165</v>
      </c>
      <c r="C52" s="10">
        <v>4.1214353687531791E-2</v>
      </c>
    </row>
    <row r="53" spans="1:3" x14ac:dyDescent="0.2">
      <c r="A53" s="10">
        <v>5</v>
      </c>
      <c r="B53" s="10">
        <v>6.7099562865143954</v>
      </c>
      <c r="C53" s="10">
        <v>4.0226052073872864E-3</v>
      </c>
    </row>
    <row r="54" spans="1:3" x14ac:dyDescent="0.2">
      <c r="A54" s="10">
        <v>6</v>
      </c>
      <c r="B54" s="10">
        <v>6.6324239237652165</v>
      </c>
      <c r="C54" s="10">
        <v>-2.3214108478990525E-2</v>
      </c>
    </row>
    <row r="55" spans="1:3" x14ac:dyDescent="0.2">
      <c r="A55" s="10">
        <v>7</v>
      </c>
      <c r="B55" s="10">
        <v>6.5548915610160368</v>
      </c>
      <c r="C55" s="10">
        <v>-5.600718327689691E-2</v>
      </c>
    </row>
    <row r="56" spans="1:3" ht="13.5" thickBot="1" x14ac:dyDescent="0.25">
      <c r="A56" s="11">
        <v>8</v>
      </c>
      <c r="B56" s="11">
        <v>6.4773591982668579</v>
      </c>
      <c r="C56" s="11">
        <v>3.8947662836250174E-2</v>
      </c>
    </row>
    <row r="60" spans="1:3" x14ac:dyDescent="0.2">
      <c r="A60" t="s">
        <v>462</v>
      </c>
    </row>
    <row r="61" spans="1:3" ht="13.5" thickBot="1" x14ac:dyDescent="0.25"/>
    <row r="62" spans="1:3" x14ac:dyDescent="0.2">
      <c r="A62" s="13" t="s">
        <v>463</v>
      </c>
      <c r="B62" s="13"/>
    </row>
    <row r="63" spans="1:3" x14ac:dyDescent="0.2">
      <c r="A63" s="10" t="s">
        <v>464</v>
      </c>
      <c r="B63" s="10">
        <v>0.9602993637349303</v>
      </c>
    </row>
    <row r="64" spans="1:3" x14ac:dyDescent="0.2">
      <c r="A64" s="10" t="s">
        <v>465</v>
      </c>
      <c r="B64" s="10">
        <v>0.92217486798971204</v>
      </c>
    </row>
    <row r="65" spans="1:9" x14ac:dyDescent="0.2">
      <c r="A65" s="10" t="s">
        <v>466</v>
      </c>
      <c r="B65" s="10">
        <v>0.88326230198456801</v>
      </c>
    </row>
    <row r="66" spans="1:9" x14ac:dyDescent="0.2">
      <c r="A66" s="10" t="s">
        <v>467</v>
      </c>
      <c r="B66" s="10">
        <v>1.7236535696451893E-2</v>
      </c>
    </row>
    <row r="67" spans="1:9" ht="13.5" thickBot="1" x14ac:dyDescent="0.25">
      <c r="A67" s="11" t="s">
        <v>468</v>
      </c>
      <c r="B67" s="11">
        <v>4</v>
      </c>
    </row>
    <row r="69" spans="1:9" ht="13.5" thickBot="1" x14ac:dyDescent="0.25">
      <c r="A69" t="s">
        <v>469</v>
      </c>
    </row>
    <row r="70" spans="1:9" x14ac:dyDescent="0.2">
      <c r="A70" s="12"/>
      <c r="B70" s="12" t="s">
        <v>470</v>
      </c>
      <c r="C70" s="12" t="s">
        <v>471</v>
      </c>
      <c r="D70" s="12" t="s">
        <v>472</v>
      </c>
      <c r="E70" s="12" t="s">
        <v>473</v>
      </c>
      <c r="F70" s="12" t="s">
        <v>474</v>
      </c>
    </row>
    <row r="71" spans="1:9" x14ac:dyDescent="0.2">
      <c r="A71" s="10" t="s">
        <v>475</v>
      </c>
      <c r="B71" s="10">
        <v>1</v>
      </c>
      <c r="C71" s="10">
        <v>7.0408222124890623E-3</v>
      </c>
      <c r="D71" s="10">
        <v>7.0408222124890623E-3</v>
      </c>
      <c r="E71" s="10">
        <v>23.698639351303836</v>
      </c>
      <c r="F71" s="10">
        <v>3.9700636258779641E-2</v>
      </c>
    </row>
    <row r="72" spans="1:9" x14ac:dyDescent="0.2">
      <c r="A72" s="10" t="s">
        <v>476</v>
      </c>
      <c r="B72" s="10">
        <v>2</v>
      </c>
      <c r="C72" s="10">
        <v>5.9419632563012059E-4</v>
      </c>
      <c r="D72" s="10">
        <v>2.970981628150603E-4</v>
      </c>
      <c r="E72" s="10"/>
      <c r="F72" s="10"/>
    </row>
    <row r="73" spans="1:9" ht="13.5" thickBot="1" x14ac:dyDescent="0.25">
      <c r="A73" s="11" t="s">
        <v>477</v>
      </c>
      <c r="B73" s="11">
        <v>3</v>
      </c>
      <c r="C73" s="11">
        <v>7.6350185381191833E-3</v>
      </c>
      <c r="D73" s="11"/>
      <c r="E73" s="11"/>
      <c r="F73" s="11"/>
    </row>
    <row r="74" spans="1:9" ht="13.5" thickBot="1" x14ac:dyDescent="0.25"/>
    <row r="75" spans="1:9" x14ac:dyDescent="0.2">
      <c r="A75" s="12"/>
      <c r="B75" s="12" t="s">
        <v>478</v>
      </c>
      <c r="C75" s="12" t="s">
        <v>467</v>
      </c>
      <c r="D75" s="12" t="s">
        <v>479</v>
      </c>
      <c r="E75" s="12" t="s">
        <v>480</v>
      </c>
      <c r="F75" s="12" t="s">
        <v>481</v>
      </c>
      <c r="G75" s="12" t="s">
        <v>482</v>
      </c>
      <c r="H75" s="12" t="s">
        <v>483</v>
      </c>
      <c r="I75" s="12" t="s">
        <v>484</v>
      </c>
    </row>
    <row r="76" spans="1:9" x14ac:dyDescent="0.2">
      <c r="A76" s="10" t="s">
        <v>485</v>
      </c>
      <c r="B76" s="10">
        <v>6.4194853004009982</v>
      </c>
      <c r="C76" s="10">
        <v>1.4927277786364639E-2</v>
      </c>
      <c r="D76" s="10">
        <v>430.05063564000221</v>
      </c>
      <c r="E76" s="10">
        <v>5.4070114564687244E-6</v>
      </c>
      <c r="F76" s="10">
        <v>6.3552583631742126</v>
      </c>
      <c r="G76" s="10">
        <v>6.4837122376277838</v>
      </c>
      <c r="H76" s="10">
        <v>6.3552583631742126</v>
      </c>
      <c r="I76" s="10">
        <v>6.4837122376277838</v>
      </c>
    </row>
    <row r="77" spans="1:9" ht="13.5" thickBot="1" x14ac:dyDescent="0.25">
      <c r="A77" s="11" t="s">
        <v>461</v>
      </c>
      <c r="B77" s="11">
        <v>1.1866610478556795E-2</v>
      </c>
      <c r="C77" s="11">
        <v>2.4376142550250248E-3</v>
      </c>
      <c r="D77" s="11">
        <v>4.8681248290595391</v>
      </c>
      <c r="E77" s="11">
        <v>3.9700636258776276E-2</v>
      </c>
      <c r="F77" s="11">
        <v>1.3783955487308337E-3</v>
      </c>
      <c r="G77" s="11">
        <v>2.2354825408382756E-2</v>
      </c>
      <c r="H77" s="11">
        <v>1.3783955487308337E-3</v>
      </c>
      <c r="I77" s="11">
        <v>2.2354825408382756E-2</v>
      </c>
    </row>
    <row r="81" spans="1:3" x14ac:dyDescent="0.2">
      <c r="A81" t="s">
        <v>486</v>
      </c>
    </row>
    <row r="82" spans="1:3" ht="13.5" thickBot="1" x14ac:dyDescent="0.25"/>
    <row r="83" spans="1:3" x14ac:dyDescent="0.2">
      <c r="A83" s="12" t="s">
        <v>487</v>
      </c>
      <c r="B83" s="12" t="s">
        <v>493</v>
      </c>
      <c r="C83" s="12" t="s">
        <v>489</v>
      </c>
    </row>
    <row r="84" spans="1:3" x14ac:dyDescent="0.2">
      <c r="A84" s="10">
        <v>1</v>
      </c>
      <c r="B84" s="10">
        <v>6.4788183527937822</v>
      </c>
      <c r="C84" s="10">
        <v>2.0652056813752928E-2</v>
      </c>
    </row>
    <row r="85" spans="1:3" x14ac:dyDescent="0.2">
      <c r="A85" s="10">
        <v>2</v>
      </c>
      <c r="B85" s="10">
        <v>6.4194853004009982</v>
      </c>
      <c r="C85" s="10">
        <v>-4.8216689523057354E-3</v>
      </c>
    </row>
    <row r="86" spans="1:3" x14ac:dyDescent="0.2">
      <c r="A86" s="10">
        <v>3</v>
      </c>
      <c r="B86" s="10">
        <v>6.4788183527937822</v>
      </c>
      <c r="C86" s="10">
        <v>-1.1008718909134352E-2</v>
      </c>
    </row>
    <row r="87" spans="1:3" ht="13.5" thickBot="1" x14ac:dyDescent="0.25">
      <c r="A87" s="11">
        <v>4</v>
      </c>
      <c r="B87" s="11">
        <v>6.5381514051865661</v>
      </c>
      <c r="C87" s="11">
        <v>-4.8216689523110645E-3</v>
      </c>
    </row>
  </sheetData>
  <phoneticPr fontId="3" type="noConversion"/>
  <printOptions horizontalCentered="1" verticalCentered="1"/>
  <pageMargins left="0.75" right="0.75" top="1" bottom="1" header="1" footer="1"/>
  <pageSetup scale="98" orientation="landscape" horizontalDpi="300" verticalDpi="300" r:id="rId1"/>
  <headerFooter alignWithMargins="0">
    <oddHeader>&amp;CREGRESSION - DISTANCE FROM RANCHO SANTA FE ON LOG OF RENT</oddHeader>
    <oddFooter>&amp;CAPPENDIX THREE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6"/>
  <sheetViews>
    <sheetView workbookViewId="0"/>
  </sheetViews>
  <sheetFormatPr defaultRowHeight="12.75" x14ac:dyDescent="0.2"/>
  <cols>
    <col min="1" max="1" width="14.7109375" customWidth="1"/>
    <col min="2" max="2" width="12" customWidth="1"/>
    <col min="3" max="3" width="10.85546875" customWidth="1"/>
    <col min="4" max="4" width="9.28515625" customWidth="1"/>
    <col min="5" max="5" width="14.140625" customWidth="1"/>
    <col min="6" max="6" width="11.5703125" customWidth="1"/>
    <col min="8" max="8" width="7.85546875" customWidth="1"/>
    <col min="15" max="18" width="10.28515625" customWidth="1"/>
  </cols>
  <sheetData>
    <row r="1" spans="1:2" x14ac:dyDescent="0.2">
      <c r="A1" s="31" t="s">
        <v>494</v>
      </c>
      <c r="B1" s="19"/>
    </row>
    <row r="2" spans="1:2" x14ac:dyDescent="0.2">
      <c r="A2" s="15" t="s">
        <v>495</v>
      </c>
      <c r="B2">
        <f>REGRESSION!$B$28</f>
        <v>815.22211668844727</v>
      </c>
    </row>
    <row r="3" spans="1:2" x14ac:dyDescent="0.2">
      <c r="A3" s="15" t="s">
        <v>496</v>
      </c>
      <c r="B3">
        <f>REGRESSION!$B$29</f>
        <v>-10.873229864291201</v>
      </c>
    </row>
    <row r="4" spans="1:2" s="2" customFormat="1" x14ac:dyDescent="0.2">
      <c r="A4" s="2" t="s">
        <v>497</v>
      </c>
      <c r="B4" s="2" t="s">
        <v>1</v>
      </c>
    </row>
    <row r="5" spans="1:2" x14ac:dyDescent="0.2">
      <c r="A5">
        <v>0</v>
      </c>
      <c r="B5" s="1">
        <f>B2</f>
        <v>815.22211668844727</v>
      </c>
    </row>
    <row r="6" spans="1:2" x14ac:dyDescent="0.2">
      <c r="A6">
        <v>1</v>
      </c>
      <c r="B6" s="1">
        <f>$B$2+($B$3*A6)</f>
        <v>804.34888682415612</v>
      </c>
    </row>
    <row r="7" spans="1:2" x14ac:dyDescent="0.2">
      <c r="A7">
        <v>2</v>
      </c>
      <c r="B7" s="1">
        <f t="shared" ref="B7:B22" si="0">$B$2+($B$3*A7)</f>
        <v>793.47565695986486</v>
      </c>
    </row>
    <row r="8" spans="1:2" x14ac:dyDescent="0.2">
      <c r="A8">
        <v>3</v>
      </c>
      <c r="B8" s="1">
        <f t="shared" si="0"/>
        <v>782.60242709557372</v>
      </c>
    </row>
    <row r="9" spans="1:2" x14ac:dyDescent="0.2">
      <c r="A9">
        <v>4</v>
      </c>
      <c r="B9" s="1">
        <f t="shared" si="0"/>
        <v>771.72919723128246</v>
      </c>
    </row>
    <row r="10" spans="1:2" x14ac:dyDescent="0.2">
      <c r="A10">
        <v>5</v>
      </c>
      <c r="B10" s="1">
        <f t="shared" si="0"/>
        <v>760.85596736699131</v>
      </c>
    </row>
    <row r="11" spans="1:2" x14ac:dyDescent="0.2">
      <c r="A11">
        <v>6</v>
      </c>
      <c r="B11" s="1">
        <f t="shared" si="0"/>
        <v>749.98273750270005</v>
      </c>
    </row>
    <row r="12" spans="1:2" x14ac:dyDescent="0.2">
      <c r="A12">
        <v>7</v>
      </c>
      <c r="B12" s="1">
        <f t="shared" si="0"/>
        <v>739.1095076384089</v>
      </c>
    </row>
    <row r="13" spans="1:2" x14ac:dyDescent="0.2">
      <c r="A13">
        <v>8</v>
      </c>
      <c r="B13" s="1">
        <f t="shared" si="0"/>
        <v>728.23627777411764</v>
      </c>
    </row>
    <row r="14" spans="1:2" x14ac:dyDescent="0.2">
      <c r="A14">
        <v>9</v>
      </c>
      <c r="B14" s="1">
        <f t="shared" si="0"/>
        <v>717.36304790982649</v>
      </c>
    </row>
    <row r="15" spans="1:2" x14ac:dyDescent="0.2">
      <c r="A15">
        <v>10</v>
      </c>
      <c r="B15" s="1">
        <f t="shared" si="0"/>
        <v>706.48981804553523</v>
      </c>
    </row>
    <row r="16" spans="1:2" x14ac:dyDescent="0.2">
      <c r="A16">
        <v>11</v>
      </c>
      <c r="B16" s="1">
        <f t="shared" si="0"/>
        <v>695.61658818124408</v>
      </c>
    </row>
    <row r="17" spans="1:18" x14ac:dyDescent="0.2">
      <c r="A17">
        <v>12</v>
      </c>
      <c r="B17" s="1">
        <f t="shared" si="0"/>
        <v>684.74335831695294</v>
      </c>
    </row>
    <row r="18" spans="1:18" x14ac:dyDescent="0.2">
      <c r="A18">
        <v>13</v>
      </c>
      <c r="B18" s="1">
        <f t="shared" si="0"/>
        <v>673.87012845266167</v>
      </c>
    </row>
    <row r="19" spans="1:18" x14ac:dyDescent="0.2">
      <c r="A19">
        <v>14</v>
      </c>
      <c r="B19" s="1">
        <f t="shared" si="0"/>
        <v>662.99689858837041</v>
      </c>
    </row>
    <row r="20" spans="1:18" x14ac:dyDescent="0.2">
      <c r="A20">
        <v>15</v>
      </c>
      <c r="B20" s="1">
        <f t="shared" si="0"/>
        <v>652.12366872407927</v>
      </c>
    </row>
    <row r="21" spans="1:18" x14ac:dyDescent="0.2">
      <c r="A21">
        <v>16</v>
      </c>
      <c r="B21" s="1">
        <f t="shared" si="0"/>
        <v>641.25043885978812</v>
      </c>
    </row>
    <row r="22" spans="1:18" x14ac:dyDescent="0.2">
      <c r="A22">
        <v>17</v>
      </c>
      <c r="B22" s="1">
        <f t="shared" si="0"/>
        <v>630.37720899549686</v>
      </c>
    </row>
    <row r="23" spans="1:18" x14ac:dyDescent="0.2">
      <c r="A23">
        <v>18</v>
      </c>
      <c r="B23" s="1">
        <f>$B$2+($B$3*A23)</f>
        <v>619.5039791312056</v>
      </c>
    </row>
    <row r="24" spans="1:18" x14ac:dyDescent="0.2">
      <c r="A24">
        <v>19</v>
      </c>
      <c r="B24" s="1">
        <f>$B$2+($B$3*A24)</f>
        <v>608.63074926691445</v>
      </c>
    </row>
    <row r="25" spans="1:18" x14ac:dyDescent="0.2">
      <c r="A25">
        <v>20</v>
      </c>
      <c r="B25" s="1">
        <f>$B$2+($B$3*A25)</f>
        <v>597.7575194026233</v>
      </c>
    </row>
    <row r="27" spans="1:18" ht="13.5" thickBot="1" x14ac:dyDescent="0.25">
      <c r="A27" s="26" t="s">
        <v>498</v>
      </c>
      <c r="B27" s="26"/>
      <c r="C27" s="26"/>
      <c r="E27" s="19"/>
      <c r="F27" s="19"/>
    </row>
    <row r="28" spans="1:18" ht="13.5" thickBot="1" x14ac:dyDescent="0.25">
      <c r="A28" s="15" t="s">
        <v>495</v>
      </c>
      <c r="B28">
        <f>'LOG REGRESS'!$B$41</f>
        <v>6.7099562865143954</v>
      </c>
      <c r="C28" s="23" t="s">
        <v>499</v>
      </c>
      <c r="D28">
        <f>EXP(B28)</f>
        <v>820.53477023178311</v>
      </c>
      <c r="E28" s="15"/>
      <c r="O28" s="27" t="s">
        <v>454</v>
      </c>
      <c r="P28" s="7"/>
      <c r="Q28" s="27" t="s">
        <v>500</v>
      </c>
      <c r="R28" s="7"/>
    </row>
    <row r="29" spans="1:18" ht="13.5" thickBot="1" x14ac:dyDescent="0.25">
      <c r="A29" s="15" t="s">
        <v>496</v>
      </c>
      <c r="B29">
        <f>'LOG REGRESS'!$B$42</f>
        <v>-1.550647254983583E-2</v>
      </c>
      <c r="C29" s="19"/>
      <c r="D29" s="19"/>
      <c r="E29" s="19"/>
      <c r="F29" s="19"/>
      <c r="G29" s="19"/>
      <c r="H29" s="19"/>
      <c r="I29" s="19"/>
      <c r="J29" s="19"/>
      <c r="O29" s="9" t="s">
        <v>497</v>
      </c>
      <c r="P29" s="28" t="s">
        <v>1</v>
      </c>
      <c r="Q29" s="9" t="s">
        <v>497</v>
      </c>
      <c r="R29" s="28" t="s">
        <v>1</v>
      </c>
    </row>
    <row r="30" spans="1:18" x14ac:dyDescent="0.2">
      <c r="A30" s="2" t="s">
        <v>497</v>
      </c>
      <c r="B30" s="2" t="s">
        <v>501</v>
      </c>
      <c r="C30" s="2" t="s">
        <v>497</v>
      </c>
      <c r="D30" s="2" t="s">
        <v>1</v>
      </c>
      <c r="E30" s="24"/>
      <c r="F30" s="2"/>
      <c r="G30" s="2"/>
      <c r="H30" s="2"/>
      <c r="I30" s="2"/>
      <c r="J30" s="2"/>
      <c r="O30" s="2">
        <v>0</v>
      </c>
      <c r="P30" s="3">
        <v>820.53477023178311</v>
      </c>
      <c r="Q30" s="2">
        <v>0</v>
      </c>
      <c r="R30" s="3">
        <v>613.68716828449919</v>
      </c>
    </row>
    <row r="31" spans="1:18" x14ac:dyDescent="0.2">
      <c r="A31">
        <v>1</v>
      </c>
      <c r="B31" s="18">
        <f>LN($B$28*(EXP(-$B$29*A31)))</f>
        <v>1.9190989088347683</v>
      </c>
      <c r="C31">
        <v>1</v>
      </c>
      <c r="D31" s="22">
        <f>EXP($B$28)*EXP($B$29*A31)</f>
        <v>807.9093114880601</v>
      </c>
      <c r="E31" s="20"/>
      <c r="F31" s="18"/>
      <c r="H31" s="20"/>
      <c r="J31" s="21"/>
      <c r="O31" s="2">
        <v>1</v>
      </c>
      <c r="P31" s="3">
        <v>807.9093114880601</v>
      </c>
      <c r="Q31" s="2">
        <v>1</v>
      </c>
      <c r="R31" s="3">
        <v>621.01293491022318</v>
      </c>
    </row>
    <row r="32" spans="1:18" x14ac:dyDescent="0.2">
      <c r="A32">
        <v>2</v>
      </c>
      <c r="B32" s="18">
        <f t="shared" ref="B32:B47" si="1">LN($B$28*(EXP(-$B$29*A32)))</f>
        <v>1.9346053813846043</v>
      </c>
      <c r="C32">
        <v>2</v>
      </c>
      <c r="D32" s="22">
        <f t="shared" ref="D32:D47" si="2">EXP($B$28)*EXP($B$29*A32)</f>
        <v>795.47811898907457</v>
      </c>
      <c r="E32" s="25">
        <f>(D31-D32)/D31</f>
        <v>1.5386866226469086E-2</v>
      </c>
      <c r="F32" s="18"/>
      <c r="H32" s="20"/>
      <c r="J32" s="21"/>
      <c r="O32" s="2">
        <v>2</v>
      </c>
      <c r="P32" s="3">
        <v>795.47811898907457</v>
      </c>
      <c r="Q32" s="2">
        <v>2</v>
      </c>
      <c r="R32" s="3">
        <v>628.42615139546513</v>
      </c>
    </row>
    <row r="33" spans="1:18" x14ac:dyDescent="0.2">
      <c r="A33">
        <v>3</v>
      </c>
      <c r="B33" s="18">
        <f t="shared" si="1"/>
        <v>1.95011185393444</v>
      </c>
      <c r="C33">
        <v>3</v>
      </c>
      <c r="D33" s="22">
        <f t="shared" si="2"/>
        <v>783.23820358610647</v>
      </c>
      <c r="E33" s="25">
        <f t="shared" ref="E33:E48" si="3">(D32-D33)/D32</f>
        <v>1.5386866226469035E-2</v>
      </c>
      <c r="F33" s="18"/>
      <c r="H33" s="20"/>
      <c r="J33" s="21"/>
      <c r="O33" s="2">
        <v>3</v>
      </c>
      <c r="P33" s="3">
        <v>783.23820358610647</v>
      </c>
      <c r="Q33" s="2">
        <v>3</v>
      </c>
      <c r="R33" s="3">
        <v>635.92786165526138</v>
      </c>
    </row>
    <row r="34" spans="1:18" x14ac:dyDescent="0.2">
      <c r="A34">
        <v>4</v>
      </c>
      <c r="B34" s="18">
        <f t="shared" si="1"/>
        <v>1.9656183264842757</v>
      </c>
      <c r="C34">
        <v>4</v>
      </c>
      <c r="D34" s="22">
        <f t="shared" si="2"/>
        <v>771.18662212406718</v>
      </c>
      <c r="E34" s="25">
        <f t="shared" si="3"/>
        <v>1.5386866226468959E-2</v>
      </c>
      <c r="F34" s="18"/>
      <c r="H34" s="20"/>
      <c r="J34" s="21"/>
      <c r="O34" s="2">
        <v>4</v>
      </c>
      <c r="P34" s="3">
        <v>771.18662212406718</v>
      </c>
      <c r="Q34" s="2">
        <v>4</v>
      </c>
      <c r="R34" s="3">
        <v>643.51912206617214</v>
      </c>
    </row>
    <row r="35" spans="1:18" x14ac:dyDescent="0.2">
      <c r="A35">
        <v>5</v>
      </c>
      <c r="B35" s="18">
        <f t="shared" si="1"/>
        <v>1.9811247990341114</v>
      </c>
      <c r="C35">
        <v>5</v>
      </c>
      <c r="D35" s="22">
        <f t="shared" si="2"/>
        <v>759.32047673380157</v>
      </c>
      <c r="E35" s="25">
        <f t="shared" si="3"/>
        <v>1.5386866226469122E-2</v>
      </c>
      <c r="F35" s="20"/>
      <c r="H35" s="20"/>
      <c r="J35" s="21"/>
      <c r="O35" s="2">
        <v>5</v>
      </c>
      <c r="P35" s="3">
        <v>759.32047673380157</v>
      </c>
      <c r="Q35" s="2">
        <v>5</v>
      </c>
      <c r="R35" s="3">
        <v>651.20100161504035</v>
      </c>
    </row>
    <row r="36" spans="1:18" x14ac:dyDescent="0.2">
      <c r="A36">
        <v>6</v>
      </c>
      <c r="B36" s="18">
        <f t="shared" si="1"/>
        <v>1.9966312715839476</v>
      </c>
      <c r="C36">
        <v>6</v>
      </c>
      <c r="D36" s="22">
        <f t="shared" si="2"/>
        <v>747.63691413527988</v>
      </c>
      <c r="E36" s="25">
        <f t="shared" si="3"/>
        <v>1.5386866226469023E-2</v>
      </c>
      <c r="F36" s="20"/>
      <c r="H36" s="20"/>
      <c r="J36" s="21"/>
      <c r="O36" s="2">
        <v>6</v>
      </c>
      <c r="P36" s="3">
        <v>747.63691413527988</v>
      </c>
      <c r="Q36" s="2">
        <v>6</v>
      </c>
      <c r="R36" s="3">
        <v>658.97458204952306</v>
      </c>
    </row>
    <row r="37" spans="1:18" x14ac:dyDescent="0.2">
      <c r="A37">
        <v>7</v>
      </c>
      <c r="B37" s="18">
        <f t="shared" si="1"/>
        <v>2.0121377441337831</v>
      </c>
      <c r="C37">
        <v>7</v>
      </c>
      <c r="D37" s="22">
        <f t="shared" si="2"/>
        <v>736.13312495151013</v>
      </c>
      <c r="E37" s="25">
        <f t="shared" si="3"/>
        <v>1.5386866226469152E-2</v>
      </c>
      <c r="F37" s="20"/>
      <c r="H37" s="20"/>
      <c r="J37" s="21"/>
      <c r="O37" s="2">
        <v>7</v>
      </c>
      <c r="P37" s="3">
        <v>736.13312495151013</v>
      </c>
      <c r="Q37" s="2">
        <v>7</v>
      </c>
      <c r="R37" s="3">
        <v>666.84095803042146</v>
      </c>
    </row>
    <row r="38" spans="1:18" x14ac:dyDescent="0.2">
      <c r="A38">
        <v>8</v>
      </c>
      <c r="B38" s="18">
        <f t="shared" si="1"/>
        <v>2.027644216683619</v>
      </c>
      <c r="C38">
        <v>8</v>
      </c>
      <c r="D38" s="22">
        <f t="shared" si="2"/>
        <v>724.8063430330086</v>
      </c>
      <c r="E38" s="25">
        <f t="shared" si="3"/>
        <v>1.5386866226469067E-2</v>
      </c>
      <c r="F38" s="20"/>
      <c r="H38" s="20"/>
      <c r="J38" s="21"/>
      <c r="O38" s="2">
        <v>8</v>
      </c>
      <c r="P38" s="3">
        <v>724.8063430330086</v>
      </c>
      <c r="Q38" s="2">
        <v>8</v>
      </c>
      <c r="R38" s="3">
        <v>674.8012372858293</v>
      </c>
    </row>
    <row r="39" spans="1:18" x14ac:dyDescent="0.2">
      <c r="A39">
        <v>9</v>
      </c>
      <c r="B39" s="18">
        <f t="shared" si="1"/>
        <v>2.043150689233455</v>
      </c>
      <c r="C39">
        <v>9</v>
      </c>
      <c r="D39" s="22">
        <f t="shared" si="2"/>
        <v>713.65384479266345</v>
      </c>
      <c r="E39" s="25">
        <f t="shared" si="3"/>
        <v>1.5386866226469067E-2</v>
      </c>
      <c r="F39" s="20"/>
      <c r="H39" s="20"/>
      <c r="J39" s="21"/>
      <c r="O39" s="2">
        <v>9</v>
      </c>
      <c r="P39" s="3">
        <v>713.65384479266345</v>
      </c>
      <c r="Q39" s="2">
        <v>9</v>
      </c>
      <c r="R39" s="3">
        <v>682.85654076712024</v>
      </c>
    </row>
    <row r="40" spans="1:18" x14ac:dyDescent="0.2">
      <c r="A40">
        <v>10</v>
      </c>
      <c r="B40" s="18">
        <f t="shared" si="1"/>
        <v>2.0586571617832909</v>
      </c>
      <c r="C40">
        <v>10</v>
      </c>
      <c r="D40" s="22">
        <f t="shared" si="2"/>
        <v>702.67294855083344</v>
      </c>
      <c r="E40" s="25">
        <f t="shared" si="3"/>
        <v>1.5386866226469037E-2</v>
      </c>
      <c r="F40" s="20"/>
      <c r="H40" s="20"/>
      <c r="J40" s="21"/>
      <c r="O40" s="2">
        <v>10</v>
      </c>
      <c r="P40" s="3">
        <v>702.67294855083344</v>
      </c>
      <c r="Q40" s="2">
        <v>10</v>
      </c>
      <c r="R40" s="3">
        <v>691.00800280679914</v>
      </c>
    </row>
    <row r="41" spans="1:18" x14ac:dyDescent="0.2">
      <c r="A41">
        <v>11</v>
      </c>
      <c r="B41" s="18">
        <f t="shared" si="1"/>
        <v>2.0741636343331264</v>
      </c>
      <c r="C41">
        <v>11</v>
      </c>
      <c r="D41" s="22">
        <f t="shared" si="2"/>
        <v>691.86101389052317</v>
      </c>
      <c r="E41" s="25">
        <f t="shared" si="3"/>
        <v>1.5386866226469089E-2</v>
      </c>
      <c r="F41" s="20"/>
      <c r="H41" s="20"/>
      <c r="J41" s="21"/>
      <c r="O41" s="2">
        <v>11</v>
      </c>
      <c r="P41" s="3">
        <v>691.86101389052317</v>
      </c>
      <c r="Q41" s="2">
        <v>11</v>
      </c>
      <c r="R41" s="3">
        <v>699.25677127823542</v>
      </c>
    </row>
    <row r="42" spans="1:18" x14ac:dyDescent="0.2">
      <c r="A42">
        <v>12</v>
      </c>
      <c r="B42" s="18">
        <f t="shared" si="1"/>
        <v>2.0896701068829624</v>
      </c>
      <c r="C42">
        <v>12</v>
      </c>
      <c r="D42" s="22">
        <f t="shared" si="2"/>
        <v>681.21544102248038</v>
      </c>
      <c r="E42" s="25">
        <f t="shared" si="3"/>
        <v>1.5386866226469145E-2</v>
      </c>
      <c r="F42" s="20"/>
      <c r="H42" s="20"/>
      <c r="J42" s="21"/>
      <c r="O42" s="2">
        <v>12</v>
      </c>
      <c r="P42" s="3">
        <v>681.21544102248038</v>
      </c>
      <c r="Q42" s="2">
        <v>12</v>
      </c>
      <c r="R42" s="3">
        <v>707.60400775730545</v>
      </c>
    </row>
    <row r="43" spans="1:18" x14ac:dyDescent="0.2">
      <c r="A43">
        <v>13</v>
      </c>
      <c r="B43" s="18">
        <f t="shared" si="1"/>
        <v>2.1051765794327983</v>
      </c>
      <c r="C43">
        <v>13</v>
      </c>
      <c r="D43" s="22">
        <f t="shared" si="2"/>
        <v>670.73367016006239</v>
      </c>
      <c r="E43" s="25">
        <f t="shared" si="3"/>
        <v>1.5386866226469001E-2</v>
      </c>
      <c r="F43" s="20"/>
      <c r="H43" s="20"/>
      <c r="J43" s="21"/>
      <c r="O43" s="2">
        <v>13</v>
      </c>
      <c r="P43" s="3">
        <v>670.73367016006239</v>
      </c>
      <c r="Q43" s="2">
        <v>13</v>
      </c>
      <c r="R43" s="3">
        <v>716.05088768596295</v>
      </c>
    </row>
    <row r="44" spans="1:18" x14ac:dyDescent="0.2">
      <c r="A44">
        <v>14</v>
      </c>
      <c r="B44" s="18">
        <f t="shared" si="1"/>
        <v>2.1206830519826343</v>
      </c>
      <c r="C44">
        <v>14</v>
      </c>
      <c r="D44" s="22">
        <f t="shared" si="2"/>
        <v>660.4131809037209</v>
      </c>
      <c r="E44" s="25">
        <f t="shared" si="3"/>
        <v>1.538686622646904E-2</v>
      </c>
      <c r="F44" s="20"/>
      <c r="H44" s="20"/>
      <c r="J44" s="21"/>
      <c r="O44" s="2">
        <v>14</v>
      </c>
      <c r="P44" s="3">
        <v>660.4131809037209</v>
      </c>
      <c r="Q44" s="2">
        <v>14</v>
      </c>
      <c r="R44" s="3">
        <v>724.59860053776242</v>
      </c>
    </row>
    <row r="45" spans="1:18" x14ac:dyDescent="0.2">
      <c r="A45">
        <v>15</v>
      </c>
      <c r="B45" s="18">
        <f t="shared" si="1"/>
        <v>2.1361895245324698</v>
      </c>
      <c r="C45">
        <v>15</v>
      </c>
      <c r="D45" s="22">
        <f t="shared" si="2"/>
        <v>650.25149163495837</v>
      </c>
      <c r="E45" s="25">
        <f t="shared" si="3"/>
        <v>1.5386866226469158E-2</v>
      </c>
      <c r="F45" s="20"/>
      <c r="H45" s="20"/>
      <c r="J45" s="21"/>
      <c r="O45" s="2">
        <v>15</v>
      </c>
      <c r="P45" s="3">
        <v>650.25149163495837</v>
      </c>
      <c r="Q45" s="2">
        <v>15</v>
      </c>
      <c r="R45" s="3">
        <v>733.2483499853588</v>
      </c>
    </row>
    <row r="46" spans="1:18" x14ac:dyDescent="0.2">
      <c r="A46">
        <v>16</v>
      </c>
      <c r="B46" s="18">
        <f t="shared" si="1"/>
        <v>2.1516959970823057</v>
      </c>
      <c r="C46">
        <v>16</v>
      </c>
      <c r="D46" s="22">
        <f t="shared" si="2"/>
        <v>640.24615891960934</v>
      </c>
      <c r="E46" s="25">
        <f t="shared" si="3"/>
        <v>1.5386866226468995E-2</v>
      </c>
      <c r="F46" s="20"/>
      <c r="H46" s="20"/>
      <c r="J46" s="21"/>
      <c r="O46" s="2">
        <v>16</v>
      </c>
      <c r="P46" s="3">
        <v>640.24615891960934</v>
      </c>
      <c r="Q46" s="2">
        <v>16</v>
      </c>
      <c r="R46" s="3">
        <v>742.00135407000607</v>
      </c>
    </row>
    <row r="47" spans="1:18" x14ac:dyDescent="0.2">
      <c r="A47">
        <v>17</v>
      </c>
      <c r="B47" s="18">
        <f t="shared" si="1"/>
        <v>2.1672024696321417</v>
      </c>
      <c r="C47">
        <v>17</v>
      </c>
      <c r="D47" s="22">
        <f t="shared" si="2"/>
        <v>630.39477692030266</v>
      </c>
      <c r="E47" s="25">
        <f t="shared" si="3"/>
        <v>1.5386866226469063E-2</v>
      </c>
      <c r="F47" s="20"/>
      <c r="H47" s="20"/>
      <c r="J47" s="21"/>
      <c r="O47" s="2">
        <v>17</v>
      </c>
      <c r="P47" s="3">
        <v>630.39477692030266</v>
      </c>
      <c r="Q47" s="2">
        <v>17</v>
      </c>
      <c r="R47" s="3">
        <v>750.85884537308004</v>
      </c>
    </row>
    <row r="48" spans="1:18" x14ac:dyDescent="0.2">
      <c r="A48">
        <v>18</v>
      </c>
      <c r="B48" s="18">
        <f>LN($B$28*(EXP(-$B$29*A48)))</f>
        <v>2.1827089421819772</v>
      </c>
      <c r="C48">
        <v>18</v>
      </c>
      <c r="D48" s="22">
        <f>EXP($B$28)*EXP($B$29*A48)</f>
        <v>620.6949768179652</v>
      </c>
      <c r="E48" s="25">
        <f t="shared" si="3"/>
        <v>1.5386866226468997E-2</v>
      </c>
      <c r="F48" s="20"/>
      <c r="H48" s="20"/>
      <c r="J48" s="21"/>
      <c r="O48" s="2">
        <v>18</v>
      </c>
      <c r="P48" s="3">
        <v>620.6949768179652</v>
      </c>
      <c r="Q48" s="2">
        <v>18</v>
      </c>
      <c r="R48" s="3">
        <v>759.82207118964732</v>
      </c>
    </row>
    <row r="49" spans="1:18" x14ac:dyDescent="0.2">
      <c r="A49">
        <v>19</v>
      </c>
      <c r="B49" s="18">
        <f>LN($B$28*(EXP(-$B$29*A49)))</f>
        <v>2.1982154147318131</v>
      </c>
      <c r="C49">
        <v>19</v>
      </c>
      <c r="D49" s="22">
        <f>EXP($B$28)*EXP($B$29*A49)</f>
        <v>611.14442624222579</v>
      </c>
      <c r="E49" s="25">
        <f>(D48-D49)/D48</f>
        <v>1.5386866226469162E-2</v>
      </c>
      <c r="F49" s="20"/>
      <c r="H49" s="20"/>
      <c r="J49" s="21"/>
      <c r="O49" s="2">
        <v>19</v>
      </c>
      <c r="P49" s="3">
        <v>611.14442624222579</v>
      </c>
      <c r="Q49" s="2">
        <v>19</v>
      </c>
      <c r="R49" s="3">
        <v>768.89229370410783</v>
      </c>
    </row>
    <row r="50" spans="1:18" x14ac:dyDescent="0.2">
      <c r="A50">
        <v>20</v>
      </c>
      <c r="B50" s="18">
        <f>LN($B$28*(EXP(-$B$29*A50)))</f>
        <v>2.2137218872816491</v>
      </c>
      <c r="C50">
        <v>20</v>
      </c>
      <c r="D50" s="22">
        <f>EXP($B$28)*EXP($B$29*A50)</f>
        <v>601.74082871058442</v>
      </c>
      <c r="E50" s="25">
        <f>(D49-D50)/D49</f>
        <v>1.5386866226469145E-2</v>
      </c>
      <c r="F50" s="20"/>
      <c r="H50" s="20"/>
      <c r="J50" s="21"/>
      <c r="O50" s="2">
        <v>20</v>
      </c>
      <c r="P50" s="3">
        <v>601.74082871058442</v>
      </c>
      <c r="Q50" s="2">
        <v>20</v>
      </c>
      <c r="R50" s="3">
        <v>778.07079016793261</v>
      </c>
    </row>
    <row r="51" spans="1:18" x14ac:dyDescent="0.2">
      <c r="A51">
        <v>21</v>
      </c>
      <c r="B51" s="18">
        <f>LN($B$28*(EXP(-$B$29*A51)))</f>
        <v>2.229228359831485</v>
      </c>
      <c r="C51">
        <v>21</v>
      </c>
      <c r="D51" s="22">
        <f>EXP($B$28)*EXP($B$29*A51)</f>
        <v>592.48192307621002</v>
      </c>
      <c r="E51" s="25">
        <f>(D50-D51)/D50</f>
        <v>1.5386866226469068E-2</v>
      </c>
      <c r="F51" s="20"/>
      <c r="H51" s="20"/>
      <c r="J51" s="21"/>
      <c r="O51" s="2">
        <v>21</v>
      </c>
      <c r="P51" s="3">
        <v>592.48192307621002</v>
      </c>
      <c r="Q51" s="2">
        <v>21</v>
      </c>
      <c r="R51" s="3">
        <v>787.35885307952412</v>
      </c>
    </row>
    <row r="55" spans="1:18" x14ac:dyDescent="0.2">
      <c r="A55" t="s">
        <v>502</v>
      </c>
    </row>
    <row r="56" spans="1:18" x14ac:dyDescent="0.2">
      <c r="A56" s="15" t="s">
        <v>495</v>
      </c>
      <c r="B56">
        <f>REGRESSION!$B$61</f>
        <v>613.34564352056589</v>
      </c>
    </row>
    <row r="57" spans="1:18" x14ac:dyDescent="0.2">
      <c r="A57" s="15" t="s">
        <v>496</v>
      </c>
      <c r="B57">
        <f>REGRESSION!$B$62</f>
        <v>7.6948916408668993</v>
      </c>
    </row>
    <row r="58" spans="1:18" x14ac:dyDescent="0.2">
      <c r="A58" s="2" t="s">
        <v>497</v>
      </c>
      <c r="B58" s="2" t="s">
        <v>1</v>
      </c>
    </row>
    <row r="59" spans="1:18" x14ac:dyDescent="0.2">
      <c r="A59">
        <v>0</v>
      </c>
      <c r="B59" s="1">
        <f>B56</f>
        <v>613.34564352056589</v>
      </c>
    </row>
    <row r="60" spans="1:18" x14ac:dyDescent="0.2">
      <c r="A60">
        <v>1</v>
      </c>
      <c r="B60" s="1">
        <f t="shared" ref="B60:B69" si="4">$B$56+($B$57*A60)</f>
        <v>621.04053516143279</v>
      </c>
    </row>
    <row r="61" spans="1:18" x14ac:dyDescent="0.2">
      <c r="A61">
        <v>2</v>
      </c>
      <c r="B61" s="1">
        <f t="shared" si="4"/>
        <v>628.73542680229968</v>
      </c>
    </row>
    <row r="62" spans="1:18" x14ac:dyDescent="0.2">
      <c r="A62">
        <v>3</v>
      </c>
      <c r="B62" s="1">
        <f t="shared" si="4"/>
        <v>636.43031844316658</v>
      </c>
    </row>
    <row r="63" spans="1:18" x14ac:dyDescent="0.2">
      <c r="A63">
        <v>4</v>
      </c>
      <c r="B63" s="1">
        <f t="shared" si="4"/>
        <v>644.12521008403348</v>
      </c>
    </row>
    <row r="64" spans="1:18" x14ac:dyDescent="0.2">
      <c r="A64">
        <v>5</v>
      </c>
      <c r="B64" s="1">
        <f t="shared" si="4"/>
        <v>651.82010172490038</v>
      </c>
    </row>
    <row r="65" spans="1:5" x14ac:dyDescent="0.2">
      <c r="A65">
        <v>6</v>
      </c>
      <c r="B65" s="1">
        <f t="shared" si="4"/>
        <v>659.51499336576728</v>
      </c>
    </row>
    <row r="66" spans="1:5" x14ac:dyDescent="0.2">
      <c r="A66">
        <v>7</v>
      </c>
      <c r="B66" s="1">
        <f t="shared" si="4"/>
        <v>667.20988500663418</v>
      </c>
    </row>
    <row r="67" spans="1:5" x14ac:dyDescent="0.2">
      <c r="A67">
        <v>8</v>
      </c>
      <c r="B67" s="1">
        <f t="shared" si="4"/>
        <v>674.90477664750108</v>
      </c>
    </row>
    <row r="68" spans="1:5" x14ac:dyDescent="0.2">
      <c r="A68">
        <v>9</v>
      </c>
      <c r="B68" s="1">
        <f t="shared" si="4"/>
        <v>682.59966828836798</v>
      </c>
    </row>
    <row r="69" spans="1:5" x14ac:dyDescent="0.2">
      <c r="A69">
        <v>10</v>
      </c>
      <c r="B69" s="1">
        <f t="shared" si="4"/>
        <v>690.29455992923488</v>
      </c>
    </row>
    <row r="72" spans="1:5" x14ac:dyDescent="0.2">
      <c r="A72" t="s">
        <v>503</v>
      </c>
      <c r="B72" s="19"/>
      <c r="E72" s="19"/>
    </row>
    <row r="73" spans="1:5" x14ac:dyDescent="0.2">
      <c r="A73" s="15" t="s">
        <v>495</v>
      </c>
      <c r="B73">
        <f>'LOG REGRESS'!$B$76</f>
        <v>6.4194853004009982</v>
      </c>
      <c r="C73" s="23" t="s">
        <v>499</v>
      </c>
      <c r="D73">
        <f>EXP(B73)</f>
        <v>613.68716828449919</v>
      </c>
      <c r="E73" s="15"/>
    </row>
    <row r="74" spans="1:5" x14ac:dyDescent="0.2">
      <c r="A74" s="15" t="s">
        <v>496</v>
      </c>
      <c r="B74">
        <f>'LOG REGRESS'!$B$77</f>
        <v>1.1866610478556795E-2</v>
      </c>
      <c r="C74" s="19"/>
      <c r="D74" s="19"/>
      <c r="E74" s="19"/>
    </row>
    <row r="75" spans="1:5" x14ac:dyDescent="0.2">
      <c r="A75" s="2" t="s">
        <v>497</v>
      </c>
      <c r="B75" s="2" t="s">
        <v>501</v>
      </c>
      <c r="C75" s="2" t="s">
        <v>497</v>
      </c>
      <c r="D75" s="2" t="s">
        <v>1</v>
      </c>
      <c r="E75" s="24"/>
    </row>
    <row r="76" spans="1:5" x14ac:dyDescent="0.2">
      <c r="A76">
        <v>1</v>
      </c>
      <c r="B76" s="18">
        <f>LN($B$73*(EXP(-$B$74*A76)))</f>
        <v>1.8474713327323213</v>
      </c>
      <c r="C76">
        <v>1</v>
      </c>
      <c r="D76" s="22">
        <f>EXP($B$73)*EXP($B$74*A76)</f>
        <v>621.01293491022318</v>
      </c>
      <c r="E76" s="20"/>
    </row>
    <row r="77" spans="1:5" x14ac:dyDescent="0.2">
      <c r="A77">
        <v>2</v>
      </c>
      <c r="B77" s="18">
        <f t="shared" ref="B77:B92" si="5">LN($B$73*(EXP(-$B$74*A77)))</f>
        <v>1.8356047222537646</v>
      </c>
      <c r="C77">
        <v>2</v>
      </c>
      <c r="D77" s="22">
        <f t="shared" ref="D77:D92" si="6">EXP($B$73)*EXP($B$74*A77)</f>
        <v>628.42615139546513</v>
      </c>
      <c r="E77" s="25">
        <f>(D77-D76)/D76</f>
        <v>1.1937298031181329E-2</v>
      </c>
    </row>
    <row r="78" spans="1:5" x14ac:dyDescent="0.2">
      <c r="A78">
        <v>3</v>
      </c>
      <c r="B78" s="18">
        <f t="shared" si="5"/>
        <v>1.8237381117752078</v>
      </c>
      <c r="C78">
        <v>3</v>
      </c>
      <c r="D78" s="22">
        <f t="shared" si="6"/>
        <v>635.92786165526138</v>
      </c>
      <c r="E78" s="25">
        <f t="shared" ref="E78:E93" si="7">(D78-D77)/D77</f>
        <v>1.1937298031181822E-2</v>
      </c>
    </row>
    <row r="79" spans="1:5" x14ac:dyDescent="0.2">
      <c r="A79">
        <v>4</v>
      </c>
      <c r="B79" s="18">
        <f t="shared" si="5"/>
        <v>1.8118715012966509</v>
      </c>
      <c r="C79">
        <v>4</v>
      </c>
      <c r="D79" s="22">
        <f t="shared" si="6"/>
        <v>643.51912206617214</v>
      </c>
      <c r="E79" s="25">
        <f t="shared" si="7"/>
        <v>1.1937298031181423E-2</v>
      </c>
    </row>
    <row r="80" spans="1:5" x14ac:dyDescent="0.2">
      <c r="A80">
        <v>5</v>
      </c>
      <c r="B80" s="18">
        <f t="shared" si="5"/>
        <v>1.8000048908180941</v>
      </c>
      <c r="C80">
        <v>5</v>
      </c>
      <c r="D80" s="22">
        <f t="shared" si="6"/>
        <v>651.20100161504035</v>
      </c>
      <c r="E80" s="25">
        <f t="shared" si="7"/>
        <v>1.1937298031181572E-2</v>
      </c>
    </row>
    <row r="81" spans="1:5" x14ac:dyDescent="0.2">
      <c r="A81">
        <v>6</v>
      </c>
      <c r="B81" s="18">
        <f t="shared" si="5"/>
        <v>1.7881382803395374</v>
      </c>
      <c r="C81">
        <v>6</v>
      </c>
      <c r="D81" s="22">
        <f t="shared" si="6"/>
        <v>658.97458204952306</v>
      </c>
      <c r="E81" s="25">
        <f t="shared" si="7"/>
        <v>1.1937298031181605E-2</v>
      </c>
    </row>
    <row r="82" spans="1:5" x14ac:dyDescent="0.2">
      <c r="A82">
        <v>7</v>
      </c>
      <c r="B82" s="18">
        <f t="shared" si="5"/>
        <v>1.7762716698609806</v>
      </c>
      <c r="C82">
        <v>7</v>
      </c>
      <c r="D82" s="22">
        <f t="shared" si="6"/>
        <v>666.84095803042146</v>
      </c>
      <c r="E82" s="25">
        <f t="shared" si="7"/>
        <v>1.1937298031181459E-2</v>
      </c>
    </row>
    <row r="83" spans="1:5" x14ac:dyDescent="0.2">
      <c r="A83">
        <v>8</v>
      </c>
      <c r="B83" s="18">
        <f t="shared" si="5"/>
        <v>1.7644050593824239</v>
      </c>
      <c r="C83">
        <v>8</v>
      </c>
      <c r="D83" s="22">
        <f t="shared" si="6"/>
        <v>674.8012372858293</v>
      </c>
      <c r="E83" s="25">
        <f t="shared" si="7"/>
        <v>1.1937298031181657E-2</v>
      </c>
    </row>
    <row r="84" spans="1:5" x14ac:dyDescent="0.2">
      <c r="A84">
        <v>9</v>
      </c>
      <c r="B84" s="18">
        <f t="shared" si="5"/>
        <v>1.7525384489038669</v>
      </c>
      <c r="C84">
        <v>9</v>
      </c>
      <c r="D84" s="22">
        <f t="shared" si="6"/>
        <v>682.85654076712024</v>
      </c>
      <c r="E84" s="25">
        <f t="shared" si="7"/>
        <v>1.1937298031181447E-2</v>
      </c>
    </row>
    <row r="85" spans="1:5" x14ac:dyDescent="0.2">
      <c r="A85">
        <v>10</v>
      </c>
      <c r="B85" s="18">
        <f t="shared" si="5"/>
        <v>1.7406718384253101</v>
      </c>
      <c r="C85">
        <v>10</v>
      </c>
      <c r="D85" s="22">
        <f t="shared" si="6"/>
        <v>691.00800280679914</v>
      </c>
      <c r="E85" s="25">
        <f t="shared" si="7"/>
        <v>1.1937298031181719E-2</v>
      </c>
    </row>
    <row r="86" spans="1:5" x14ac:dyDescent="0.2">
      <c r="A86">
        <v>11</v>
      </c>
      <c r="B86" s="18">
        <f t="shared" si="5"/>
        <v>1.7288052279467532</v>
      </c>
      <c r="C86">
        <v>11</v>
      </c>
      <c r="D86" s="22">
        <f t="shared" si="6"/>
        <v>699.25677127823542</v>
      </c>
      <c r="E86" s="25">
        <f t="shared" si="7"/>
        <v>1.1937298031181522E-2</v>
      </c>
    </row>
    <row r="87" spans="1:5" x14ac:dyDescent="0.2">
      <c r="A87">
        <v>12</v>
      </c>
      <c r="B87" s="18">
        <f t="shared" si="5"/>
        <v>1.7169386174681964</v>
      </c>
      <c r="C87">
        <v>12</v>
      </c>
      <c r="D87" s="22">
        <f t="shared" si="6"/>
        <v>707.60400775730545</v>
      </c>
      <c r="E87" s="25">
        <f t="shared" si="7"/>
        <v>1.1937298031181532E-2</v>
      </c>
    </row>
    <row r="88" spans="1:5" x14ac:dyDescent="0.2">
      <c r="A88">
        <v>13</v>
      </c>
      <c r="B88" s="18">
        <f t="shared" si="5"/>
        <v>1.7050720069896397</v>
      </c>
      <c r="C88">
        <v>13</v>
      </c>
      <c r="D88" s="22">
        <f t="shared" si="6"/>
        <v>716.05088768596295</v>
      </c>
      <c r="E88" s="25">
        <f t="shared" si="7"/>
        <v>1.1937298031181605E-2</v>
      </c>
    </row>
    <row r="89" spans="1:5" x14ac:dyDescent="0.2">
      <c r="A89">
        <v>14</v>
      </c>
      <c r="B89" s="18">
        <f t="shared" si="5"/>
        <v>1.6932053965110829</v>
      </c>
      <c r="C89">
        <v>14</v>
      </c>
      <c r="D89" s="22">
        <f t="shared" si="6"/>
        <v>724.59860053776242</v>
      </c>
      <c r="E89" s="25">
        <f t="shared" si="7"/>
        <v>1.1937298031181589E-2</v>
      </c>
    </row>
    <row r="90" spans="1:5" x14ac:dyDescent="0.2">
      <c r="A90">
        <v>15</v>
      </c>
      <c r="B90" s="18">
        <f t="shared" si="5"/>
        <v>1.6813387860325262</v>
      </c>
      <c r="C90">
        <v>15</v>
      </c>
      <c r="D90" s="22">
        <f t="shared" si="6"/>
        <v>733.2483499853588</v>
      </c>
      <c r="E90" s="25">
        <f t="shared" si="7"/>
        <v>1.1937298031181605E-2</v>
      </c>
    </row>
    <row r="91" spans="1:5" x14ac:dyDescent="0.2">
      <c r="A91">
        <v>16</v>
      </c>
      <c r="B91" s="18">
        <f t="shared" si="5"/>
        <v>1.6694721755539694</v>
      </c>
      <c r="C91">
        <v>16</v>
      </c>
      <c r="D91" s="22">
        <f t="shared" si="6"/>
        <v>742.00135407000607</v>
      </c>
      <c r="E91" s="25">
        <f t="shared" si="7"/>
        <v>1.1937298031181454E-2</v>
      </c>
    </row>
    <row r="92" spans="1:5" x14ac:dyDescent="0.2">
      <c r="A92">
        <v>17</v>
      </c>
      <c r="B92" s="18">
        <f t="shared" si="5"/>
        <v>1.6576055650754125</v>
      </c>
      <c r="C92">
        <v>17</v>
      </c>
      <c r="D92" s="22">
        <f t="shared" si="6"/>
        <v>750.85884537308004</v>
      </c>
      <c r="E92" s="25">
        <f t="shared" si="7"/>
        <v>1.1937298031181608E-2</v>
      </c>
    </row>
    <row r="93" spans="1:5" x14ac:dyDescent="0.2">
      <c r="A93">
        <v>18</v>
      </c>
      <c r="B93" s="18">
        <f>LN($B$73*(EXP(-$B$74*A93)))</f>
        <v>1.6457389545968557</v>
      </c>
      <c r="C93">
        <v>18</v>
      </c>
      <c r="D93" s="22">
        <f>EXP($B$73)*EXP($B$74*A93)</f>
        <v>759.82207118964732</v>
      </c>
      <c r="E93" s="25">
        <f t="shared" si="7"/>
        <v>1.1937298031181489E-2</v>
      </c>
    </row>
    <row r="94" spans="1:5" x14ac:dyDescent="0.2">
      <c r="A94">
        <v>19</v>
      </c>
      <c r="B94" s="18">
        <f>LN($B$73*(EXP(-$B$74*A94)))</f>
        <v>1.633872344118299</v>
      </c>
      <c r="C94">
        <v>19</v>
      </c>
      <c r="D94" s="22">
        <f>EXP($B$73)*EXP($B$74*A94)</f>
        <v>768.89229370410783</v>
      </c>
      <c r="E94" s="25">
        <f>(D94-D93)/D93</f>
        <v>1.1937298031181612E-2</v>
      </c>
    </row>
    <row r="95" spans="1:5" x14ac:dyDescent="0.2">
      <c r="A95">
        <v>20</v>
      </c>
      <c r="B95" s="18">
        <f>LN($B$73*(EXP(-$B$74*A95)))</f>
        <v>1.6220057336397422</v>
      </c>
      <c r="C95">
        <v>20</v>
      </c>
      <c r="D95" s="22">
        <f>EXP($B$73)*EXP($B$74*A95)</f>
        <v>778.07079016793261</v>
      </c>
      <c r="E95" s="25">
        <f>(D95-D94)/D94</f>
        <v>1.1937298031181645E-2</v>
      </c>
    </row>
    <row r="96" spans="1:5" x14ac:dyDescent="0.2">
      <c r="A96">
        <v>21</v>
      </c>
      <c r="B96" s="18">
        <f>LN($B$73*(EXP(-$B$74*A96)))</f>
        <v>1.6101391231611855</v>
      </c>
      <c r="C96">
        <v>21</v>
      </c>
      <c r="D96" s="22">
        <f>EXP($B$73)*EXP($B$74*A96)</f>
        <v>787.35885307952412</v>
      </c>
      <c r="E96" s="25">
        <f>(D96-D95)/D95</f>
        <v>1.1937298031181518E-2</v>
      </c>
    </row>
  </sheetData>
  <phoneticPr fontId="3" type="noConversion"/>
  <printOptions horizontalCentered="1" verticalCentered="1"/>
  <pageMargins left="0.75" right="0.75" top="1" bottom="1" header="0.5" footer="0.5"/>
  <pageSetup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heetViews>
  <sheetFormatPr defaultRowHeight="12.75" x14ac:dyDescent="0.2"/>
  <cols>
    <col min="1" max="1" width="14.7109375" customWidth="1"/>
    <col min="2" max="2" width="12" customWidth="1"/>
    <col min="3" max="3" width="10.85546875" customWidth="1"/>
    <col min="4" max="4" width="9.28515625" customWidth="1"/>
    <col min="5" max="5" width="14.140625" customWidth="1"/>
    <col min="6" max="6" width="11.5703125" customWidth="1"/>
    <col min="8" max="8" width="7.85546875" customWidth="1"/>
  </cols>
  <sheetData>
    <row r="1" spans="1:10" x14ac:dyDescent="0.2">
      <c r="A1" s="30" t="s">
        <v>504</v>
      </c>
      <c r="B1" s="30"/>
      <c r="C1" s="30"/>
    </row>
    <row r="2" spans="1:10" x14ac:dyDescent="0.2">
      <c r="A2" s="26" t="s">
        <v>498</v>
      </c>
      <c r="B2" s="26"/>
      <c r="C2" s="26"/>
      <c r="E2" s="19"/>
      <c r="F2" s="19"/>
    </row>
    <row r="3" spans="1:10" ht="13.5" thickBot="1" x14ac:dyDescent="0.25">
      <c r="A3" s="15" t="s">
        <v>495</v>
      </c>
      <c r="B3">
        <f>'LOG REGRESS'!$B$41</f>
        <v>6.7099562865143954</v>
      </c>
      <c r="C3" s="23" t="s">
        <v>499</v>
      </c>
      <c r="D3">
        <f>EXP(B3)</f>
        <v>820.53477023178311</v>
      </c>
      <c r="E3" s="15"/>
    </row>
    <row r="4" spans="1:10" ht="13.5" thickBot="1" x14ac:dyDescent="0.25">
      <c r="A4" s="15" t="s">
        <v>496</v>
      </c>
      <c r="B4" s="29">
        <v>-2.1999999999999999E-2</v>
      </c>
      <c r="C4" s="19"/>
      <c r="D4" s="19"/>
      <c r="E4" s="19"/>
      <c r="F4" s="19"/>
      <c r="G4" s="19"/>
      <c r="H4" s="19"/>
      <c r="I4" s="19"/>
      <c r="J4" s="19"/>
    </row>
    <row r="5" spans="1:10" x14ac:dyDescent="0.2">
      <c r="A5" s="2" t="s">
        <v>497</v>
      </c>
      <c r="B5" s="2" t="s">
        <v>501</v>
      </c>
      <c r="C5" s="2" t="s">
        <v>497</v>
      </c>
      <c r="D5" s="2" t="s">
        <v>1</v>
      </c>
      <c r="E5" s="24"/>
      <c r="F5" s="2"/>
      <c r="G5" s="2"/>
      <c r="H5" s="2"/>
      <c r="I5" s="2"/>
      <c r="J5" s="2"/>
    </row>
    <row r="6" spans="1:10" x14ac:dyDescent="0.2">
      <c r="A6">
        <v>1</v>
      </c>
      <c r="B6" s="18">
        <f>LN($B$3*(EXP(-$B$4*A6)))</f>
        <v>1.9255924362849324</v>
      </c>
      <c r="C6">
        <v>1</v>
      </c>
      <c r="D6" s="22">
        <f>EXP($B$3)*EXP($B$4*A6)</f>
        <v>802.68012649923014</v>
      </c>
      <c r="E6" s="20"/>
      <c r="F6" s="18"/>
      <c r="H6" s="20"/>
      <c r="J6" s="21"/>
    </row>
    <row r="7" spans="1:10" x14ac:dyDescent="0.2">
      <c r="A7">
        <v>2</v>
      </c>
      <c r="B7" s="18">
        <f t="shared" ref="B7:B26" si="0">LN($B$3*(EXP(-$B$4*A7)))</f>
        <v>1.9475924362849326</v>
      </c>
      <c r="C7">
        <v>2</v>
      </c>
      <c r="D7" s="22">
        <f t="shared" ref="D7:D26" si="1">EXP($B$3)*EXP($B$4*A7)</f>
        <v>785.21399561754185</v>
      </c>
      <c r="E7" s="25">
        <f>(D6-D7)/D6</f>
        <v>2.175976494879002E-2</v>
      </c>
      <c r="F7" s="18"/>
      <c r="H7" s="20"/>
      <c r="J7" s="21"/>
    </row>
    <row r="8" spans="1:10" x14ac:dyDescent="0.2">
      <c r="A8">
        <v>3</v>
      </c>
      <c r="B8" s="18">
        <f t="shared" si="0"/>
        <v>1.9695924362849326</v>
      </c>
      <c r="C8">
        <v>3</v>
      </c>
      <c r="D8" s="22">
        <f t="shared" si="1"/>
        <v>768.12792363840401</v>
      </c>
      <c r="E8" s="25">
        <f t="shared" ref="E8:E26" si="2">(D7-D8)/D7</f>
        <v>2.1759764948789884E-2</v>
      </c>
      <c r="F8" s="18"/>
      <c r="H8" s="20"/>
      <c r="J8" s="21"/>
    </row>
    <row r="9" spans="1:10" x14ac:dyDescent="0.2">
      <c r="A9">
        <v>4</v>
      </c>
      <c r="B9" s="18">
        <f t="shared" si="0"/>
        <v>1.9915924362849324</v>
      </c>
      <c r="C9">
        <v>4</v>
      </c>
      <c r="D9" s="22">
        <f t="shared" si="1"/>
        <v>751.4136405694303</v>
      </c>
      <c r="E9" s="25">
        <f t="shared" si="2"/>
        <v>2.1759764948789909E-2</v>
      </c>
      <c r="F9" s="18"/>
      <c r="H9" s="20"/>
      <c r="J9" s="21"/>
    </row>
    <row r="10" spans="1:10" x14ac:dyDescent="0.2">
      <c r="A10">
        <v>5</v>
      </c>
      <c r="B10" s="18">
        <f t="shared" si="0"/>
        <v>2.0135924362849322</v>
      </c>
      <c r="C10">
        <v>5</v>
      </c>
      <c r="D10" s="22">
        <f t="shared" si="1"/>
        <v>735.06305637132493</v>
      </c>
      <c r="E10" s="25">
        <f t="shared" si="2"/>
        <v>2.1759764948789985E-2</v>
      </c>
      <c r="F10" s="20"/>
      <c r="H10" s="20"/>
      <c r="J10" s="21"/>
    </row>
    <row r="11" spans="1:10" x14ac:dyDescent="0.2">
      <c r="A11">
        <v>6</v>
      </c>
      <c r="B11" s="18">
        <f t="shared" si="0"/>
        <v>2.0355924362849325</v>
      </c>
      <c r="C11">
        <v>6</v>
      </c>
      <c r="D11" s="22">
        <f t="shared" si="1"/>
        <v>719.06825704214566</v>
      </c>
      <c r="E11" s="25">
        <f t="shared" si="2"/>
        <v>2.1759764948790093E-2</v>
      </c>
      <c r="F11" s="20"/>
      <c r="H11" s="20"/>
      <c r="J11" s="21"/>
    </row>
    <row r="12" spans="1:10" x14ac:dyDescent="0.2">
      <c r="A12">
        <v>7</v>
      </c>
      <c r="B12" s="18">
        <f t="shared" si="0"/>
        <v>2.0575924362849327</v>
      </c>
      <c r="C12">
        <v>7</v>
      </c>
      <c r="D12" s="22">
        <f t="shared" si="1"/>
        <v>703.42150078677264</v>
      </c>
      <c r="E12" s="25">
        <f t="shared" si="2"/>
        <v>2.1759764948789753E-2</v>
      </c>
      <c r="F12" s="20"/>
      <c r="H12" s="20"/>
      <c r="J12" s="21"/>
    </row>
    <row r="13" spans="1:10" x14ac:dyDescent="0.2">
      <c r="A13">
        <v>8</v>
      </c>
      <c r="B13" s="18">
        <f t="shared" si="0"/>
        <v>2.0795924362849325</v>
      </c>
      <c r="C13">
        <v>8</v>
      </c>
      <c r="D13" s="22">
        <f t="shared" si="1"/>
        <v>688.1152142697274</v>
      </c>
      <c r="E13" s="25">
        <f t="shared" si="2"/>
        <v>2.175976494878995E-2</v>
      </c>
      <c r="F13" s="20"/>
      <c r="H13" s="20"/>
      <c r="J13" s="21"/>
    </row>
    <row r="14" spans="1:10" x14ac:dyDescent="0.2">
      <c r="A14">
        <v>9</v>
      </c>
      <c r="B14" s="18">
        <f t="shared" si="0"/>
        <v>2.1015924362849323</v>
      </c>
      <c r="C14">
        <v>9</v>
      </c>
      <c r="D14" s="22">
        <f t="shared" si="1"/>
        <v>673.14198894953188</v>
      </c>
      <c r="E14" s="25">
        <f t="shared" si="2"/>
        <v>2.1759764948789985E-2</v>
      </c>
      <c r="F14" s="20"/>
      <c r="H14" s="20"/>
      <c r="J14" s="21"/>
    </row>
    <row r="15" spans="1:10" x14ac:dyDescent="0.2">
      <c r="A15">
        <v>10</v>
      </c>
      <c r="B15" s="18">
        <f t="shared" si="0"/>
        <v>2.1235924362849325</v>
      </c>
      <c r="C15">
        <v>10</v>
      </c>
      <c r="D15" s="22">
        <f t="shared" si="1"/>
        <v>658.49457749282908</v>
      </c>
      <c r="E15" s="25">
        <f t="shared" si="2"/>
        <v>2.1759764948789985E-2</v>
      </c>
      <c r="F15" s="20"/>
      <c r="H15" s="20"/>
      <c r="J15" s="21"/>
    </row>
    <row r="16" spans="1:10" x14ac:dyDescent="0.2">
      <c r="A16">
        <v>11</v>
      </c>
      <c r="B16" s="18">
        <f t="shared" si="0"/>
        <v>2.1455924362849323</v>
      </c>
      <c r="C16">
        <v>11</v>
      </c>
      <c r="D16" s="22">
        <f t="shared" si="1"/>
        <v>644.16589026653241</v>
      </c>
      <c r="E16" s="25">
        <f t="shared" si="2"/>
        <v>2.1759764948789881E-2</v>
      </c>
      <c r="F16" s="20"/>
      <c r="H16" s="20"/>
      <c r="J16" s="21"/>
    </row>
    <row r="17" spans="1:10" x14ac:dyDescent="0.2">
      <c r="A17">
        <v>12</v>
      </c>
      <c r="B17" s="18">
        <f t="shared" si="0"/>
        <v>2.1675924362849326</v>
      </c>
      <c r="C17">
        <v>12</v>
      </c>
      <c r="D17" s="22">
        <f t="shared" si="1"/>
        <v>630.14899190630456</v>
      </c>
      <c r="E17" s="25">
        <f t="shared" si="2"/>
        <v>2.1759764948790089E-2</v>
      </c>
      <c r="F17" s="20"/>
      <c r="H17" s="20"/>
      <c r="J17" s="21"/>
    </row>
    <row r="18" spans="1:10" x14ac:dyDescent="0.2">
      <c r="A18">
        <v>13</v>
      </c>
      <c r="B18" s="18">
        <f t="shared" si="0"/>
        <v>2.1895924362849324</v>
      </c>
      <c r="C18">
        <v>13</v>
      </c>
      <c r="D18" s="22">
        <f t="shared" si="1"/>
        <v>616.43709795970642</v>
      </c>
      <c r="E18" s="25">
        <f t="shared" si="2"/>
        <v>2.1759764948789968E-2</v>
      </c>
      <c r="F18" s="20"/>
      <c r="H18" s="20"/>
      <c r="J18" s="21"/>
    </row>
    <row r="19" spans="1:10" x14ac:dyDescent="0.2">
      <c r="A19">
        <v>14</v>
      </c>
      <c r="B19" s="18">
        <f t="shared" si="0"/>
        <v>2.2115924362849326</v>
      </c>
      <c r="C19">
        <v>14</v>
      </c>
      <c r="D19" s="22">
        <f t="shared" si="1"/>
        <v>603.02357160238898</v>
      </c>
      <c r="E19" s="25">
        <f t="shared" si="2"/>
        <v>2.1759764948789981E-2</v>
      </c>
      <c r="F19" s="20"/>
      <c r="H19" s="20"/>
      <c r="J19" s="21"/>
    </row>
    <row r="20" spans="1:10" x14ac:dyDescent="0.2">
      <c r="A20">
        <v>15</v>
      </c>
      <c r="B20" s="18">
        <f t="shared" si="0"/>
        <v>2.2335924362849324</v>
      </c>
      <c r="C20">
        <v>15</v>
      </c>
      <c r="D20" s="22">
        <f t="shared" si="1"/>
        <v>589.9019204257412</v>
      </c>
      <c r="E20" s="25">
        <f t="shared" si="2"/>
        <v>2.1759764948789947E-2</v>
      </c>
      <c r="F20" s="20"/>
      <c r="H20" s="20"/>
      <c r="J20" s="21"/>
    </row>
    <row r="21" spans="1:10" x14ac:dyDescent="0.2">
      <c r="A21">
        <v>16</v>
      </c>
      <c r="B21" s="18">
        <f t="shared" si="0"/>
        <v>2.2555924362849322</v>
      </c>
      <c r="C21">
        <v>16</v>
      </c>
      <c r="D21" s="22">
        <f t="shared" si="1"/>
        <v>577.0657932944373</v>
      </c>
      <c r="E21" s="25">
        <f t="shared" si="2"/>
        <v>2.1759764948789909E-2</v>
      </c>
      <c r="F21" s="20"/>
      <c r="H21" s="20"/>
      <c r="J21" s="21"/>
    </row>
    <row r="22" spans="1:10" x14ac:dyDescent="0.2">
      <c r="A22">
        <v>17</v>
      </c>
      <c r="B22" s="18">
        <f t="shared" si="0"/>
        <v>2.2775924362849325</v>
      </c>
      <c r="C22">
        <v>17</v>
      </c>
      <c r="D22" s="22">
        <f t="shared" si="1"/>
        <v>564.50897727236338</v>
      </c>
      <c r="E22" s="25">
        <f t="shared" si="2"/>
        <v>2.175976494878987E-2</v>
      </c>
      <c r="F22" s="20"/>
      <c r="H22" s="20"/>
      <c r="J22" s="21"/>
    </row>
    <row r="23" spans="1:10" x14ac:dyDescent="0.2">
      <c r="A23">
        <v>18</v>
      </c>
      <c r="B23" s="18">
        <f t="shared" si="0"/>
        <v>2.2995924362849323</v>
      </c>
      <c r="C23">
        <v>18</v>
      </c>
      <c r="D23" s="22">
        <f t="shared" si="1"/>
        <v>552.22539461543499</v>
      </c>
      <c r="E23" s="25">
        <f t="shared" si="2"/>
        <v>2.1759764948789867E-2</v>
      </c>
      <c r="F23" s="20"/>
      <c r="H23" s="20"/>
      <c r="J23" s="21"/>
    </row>
    <row r="24" spans="1:10" x14ac:dyDescent="0.2">
      <c r="A24">
        <v>19</v>
      </c>
      <c r="B24" s="18">
        <f t="shared" si="0"/>
        <v>2.3215924362849325</v>
      </c>
      <c r="C24">
        <v>19</v>
      </c>
      <c r="D24" s="22">
        <f t="shared" si="1"/>
        <v>540.20909982985029</v>
      </c>
      <c r="E24" s="25">
        <f t="shared" si="2"/>
        <v>2.1759764948790068E-2</v>
      </c>
      <c r="F24" s="20"/>
      <c r="H24" s="20"/>
      <c r="J24" s="21"/>
    </row>
    <row r="25" spans="1:10" x14ac:dyDescent="0.2">
      <c r="A25">
        <v>20</v>
      </c>
      <c r="B25" s="18">
        <f t="shared" si="0"/>
        <v>2.3435924362849323</v>
      </c>
      <c r="C25">
        <v>20</v>
      </c>
      <c r="D25" s="22">
        <f t="shared" si="1"/>
        <v>528.45427679435534</v>
      </c>
      <c r="E25" s="25">
        <f t="shared" si="2"/>
        <v>2.1759764948789957E-2</v>
      </c>
      <c r="F25" s="20"/>
      <c r="H25" s="20"/>
      <c r="J25" s="21"/>
    </row>
    <row r="26" spans="1:10" x14ac:dyDescent="0.2">
      <c r="A26">
        <v>21</v>
      </c>
      <c r="B26" s="18">
        <f t="shared" si="0"/>
        <v>2.3655924362849325</v>
      </c>
      <c r="C26">
        <v>21</v>
      </c>
      <c r="D26" s="22">
        <f t="shared" si="1"/>
        <v>516.95523594512736</v>
      </c>
      <c r="E26" s="25">
        <f t="shared" si="2"/>
        <v>2.1759764948789999E-2</v>
      </c>
      <c r="F26" s="20"/>
      <c r="H26" s="20"/>
      <c r="J26" s="21"/>
    </row>
    <row r="30" spans="1:10" x14ac:dyDescent="0.2">
      <c r="A30" s="26" t="s">
        <v>498</v>
      </c>
      <c r="B30" s="26"/>
      <c r="C30" s="26"/>
      <c r="E30" s="19"/>
      <c r="F30" s="19"/>
    </row>
    <row r="31" spans="1:10" ht="13.5" thickBot="1" x14ac:dyDescent="0.25">
      <c r="A31" s="15" t="s">
        <v>495</v>
      </c>
      <c r="B31">
        <f>'LOG REGRESS'!$B$41</f>
        <v>6.7099562865143954</v>
      </c>
      <c r="C31" s="23" t="s">
        <v>499</v>
      </c>
      <c r="D31">
        <f>EXP(B31)</f>
        <v>820.53477023178311</v>
      </c>
      <c r="E31">
        <f>'LOG REGRESS'!$B$41</f>
        <v>6.7099562865143954</v>
      </c>
    </row>
    <row r="32" spans="1:10" ht="13.5" thickBot="1" x14ac:dyDescent="0.25">
      <c r="A32" s="15" t="s">
        <v>496</v>
      </c>
      <c r="B32" s="29">
        <v>-2.1999999999999999E-2</v>
      </c>
      <c r="C32" s="19"/>
      <c r="D32" s="19"/>
      <c r="E32" s="29">
        <v>-0.03</v>
      </c>
      <c r="F32" s="19"/>
      <c r="G32" s="19"/>
      <c r="H32" s="19"/>
      <c r="I32" s="19"/>
      <c r="J32" s="19"/>
    </row>
    <row r="33" spans="1:10" x14ac:dyDescent="0.2">
      <c r="A33" s="2" t="s">
        <v>497</v>
      </c>
      <c r="B33" s="2" t="s">
        <v>501</v>
      </c>
      <c r="C33" s="2" t="s">
        <v>497</v>
      </c>
      <c r="D33" s="2" t="s">
        <v>1</v>
      </c>
      <c r="E33" s="24"/>
      <c r="F33" s="2" t="s">
        <v>497</v>
      </c>
      <c r="G33" s="2" t="s">
        <v>1</v>
      </c>
      <c r="H33" s="2"/>
      <c r="I33" s="2"/>
      <c r="J33" s="2"/>
    </row>
    <row r="34" spans="1:10" x14ac:dyDescent="0.2">
      <c r="A34">
        <v>1</v>
      </c>
      <c r="B34" s="18">
        <f>LN($B$3*(EXP(-$B$4*A34)))</f>
        <v>1.9255924362849324</v>
      </c>
      <c r="C34">
        <v>1</v>
      </c>
      <c r="D34" s="22">
        <f>EXP($B$31)*EXP($B$32*A34)</f>
        <v>802.68012649923014</v>
      </c>
      <c r="E34" s="20"/>
      <c r="F34">
        <v>1</v>
      </c>
      <c r="G34" s="22">
        <f>EXP($E$31)*EXP($E$32*F34)</f>
        <v>796.28430289268533</v>
      </c>
      <c r="H34" s="20"/>
      <c r="J34" s="21"/>
    </row>
    <row r="35" spans="1:10" x14ac:dyDescent="0.2">
      <c r="A35">
        <v>2</v>
      </c>
      <c r="B35" s="18">
        <f t="shared" ref="B35:B54" si="3">LN($B$3*(EXP(-$B$4*A35)))</f>
        <v>1.9475924362849326</v>
      </c>
      <c r="C35">
        <v>2</v>
      </c>
      <c r="D35" s="22">
        <f t="shared" ref="D35:D54" si="4">EXP($B$31)*EXP($B$32*A35)</f>
        <v>785.21399561754185</v>
      </c>
      <c r="E35" s="25">
        <f>(D34-D35)/D34</f>
        <v>2.175976494879002E-2</v>
      </c>
      <c r="F35">
        <v>2</v>
      </c>
      <c r="G35" s="22">
        <f t="shared" ref="G35:G54" si="5">EXP($E$31)*EXP($E$32*F35)</f>
        <v>772.75054517699391</v>
      </c>
      <c r="H35" s="20"/>
      <c r="J35" s="21"/>
    </row>
    <row r="36" spans="1:10" x14ac:dyDescent="0.2">
      <c r="A36">
        <v>3</v>
      </c>
      <c r="B36" s="18">
        <f t="shared" si="3"/>
        <v>1.9695924362849326</v>
      </c>
      <c r="C36">
        <v>3</v>
      </c>
      <c r="D36" s="22">
        <f t="shared" si="4"/>
        <v>768.12792363840401</v>
      </c>
      <c r="E36" s="25">
        <f t="shared" ref="E36:E54" si="6">(D35-D36)/D35</f>
        <v>2.1759764948789884E-2</v>
      </c>
      <c r="F36">
        <v>3</v>
      </c>
      <c r="G36" s="22">
        <f t="shared" si="5"/>
        <v>749.91231511418846</v>
      </c>
      <c r="H36" s="20"/>
      <c r="J36" s="21"/>
    </row>
    <row r="37" spans="1:10" x14ac:dyDescent="0.2">
      <c r="A37">
        <v>4</v>
      </c>
      <c r="B37" s="18">
        <f t="shared" si="3"/>
        <v>1.9915924362849324</v>
      </c>
      <c r="C37">
        <v>4</v>
      </c>
      <c r="D37" s="22">
        <f t="shared" si="4"/>
        <v>751.4136405694303</v>
      </c>
      <c r="E37" s="25">
        <f t="shared" si="6"/>
        <v>2.1759764948789909E-2</v>
      </c>
      <c r="F37">
        <v>4</v>
      </c>
      <c r="G37" s="22">
        <f t="shared" si="5"/>
        <v>727.74905675558557</v>
      </c>
      <c r="H37" s="20"/>
      <c r="J37" s="21"/>
    </row>
    <row r="38" spans="1:10" x14ac:dyDescent="0.2">
      <c r="A38">
        <v>5</v>
      </c>
      <c r="B38" s="18">
        <f t="shared" si="3"/>
        <v>2.0135924362849322</v>
      </c>
      <c r="C38">
        <v>5</v>
      </c>
      <c r="D38" s="22">
        <f t="shared" si="4"/>
        <v>735.06305637132493</v>
      </c>
      <c r="E38" s="25">
        <f t="shared" si="6"/>
        <v>2.1759764948789985E-2</v>
      </c>
      <c r="F38">
        <v>5</v>
      </c>
      <c r="G38" s="22">
        <f t="shared" si="5"/>
        <v>706.2408216725978</v>
      </c>
      <c r="H38" s="20"/>
      <c r="J38" s="21"/>
    </row>
    <row r="39" spans="1:10" x14ac:dyDescent="0.2">
      <c r="A39">
        <v>6</v>
      </c>
      <c r="B39" s="18">
        <f t="shared" si="3"/>
        <v>2.0355924362849325</v>
      </c>
      <c r="C39">
        <v>6</v>
      </c>
      <c r="D39" s="22">
        <f t="shared" si="4"/>
        <v>719.06825704214566</v>
      </c>
      <c r="E39" s="25">
        <f t="shared" si="6"/>
        <v>2.1759764948790093E-2</v>
      </c>
      <c r="F39">
        <v>6</v>
      </c>
      <c r="G39" s="22">
        <f t="shared" si="5"/>
        <v>685.36825100180101</v>
      </c>
      <c r="H39" s="20"/>
      <c r="J39" s="21"/>
    </row>
    <row r="40" spans="1:10" x14ac:dyDescent="0.2">
      <c r="A40">
        <v>7</v>
      </c>
      <c r="B40" s="18">
        <f t="shared" si="3"/>
        <v>2.0575924362849327</v>
      </c>
      <c r="C40">
        <v>7</v>
      </c>
      <c r="D40" s="22">
        <f t="shared" si="4"/>
        <v>703.42150078677264</v>
      </c>
      <c r="E40" s="25">
        <f t="shared" si="6"/>
        <v>2.1759764948789753E-2</v>
      </c>
      <c r="F40">
        <v>7</v>
      </c>
      <c r="G40" s="22">
        <f t="shared" si="5"/>
        <v>665.11255802065057</v>
      </c>
      <c r="H40" s="20"/>
      <c r="J40" s="21"/>
    </row>
    <row r="41" spans="1:10" x14ac:dyDescent="0.2">
      <c r="A41">
        <v>8</v>
      </c>
      <c r="B41" s="18">
        <f t="shared" si="3"/>
        <v>2.0795924362849325</v>
      </c>
      <c r="C41">
        <v>8</v>
      </c>
      <c r="D41" s="22">
        <f t="shared" si="4"/>
        <v>688.1152142697274</v>
      </c>
      <c r="E41" s="25">
        <f t="shared" si="6"/>
        <v>2.175976494878995E-2</v>
      </c>
      <c r="F41">
        <v>8</v>
      </c>
      <c r="G41" s="22">
        <f t="shared" si="5"/>
        <v>645.45551123816347</v>
      </c>
      <c r="H41" s="20"/>
      <c r="J41" s="21"/>
    </row>
    <row r="42" spans="1:10" x14ac:dyDescent="0.2">
      <c r="A42">
        <v>9</v>
      </c>
      <c r="B42" s="18">
        <f t="shared" si="3"/>
        <v>2.1015924362849323</v>
      </c>
      <c r="C42">
        <v>9</v>
      </c>
      <c r="D42" s="22">
        <f t="shared" si="4"/>
        <v>673.14198894953188</v>
      </c>
      <c r="E42" s="25">
        <f t="shared" si="6"/>
        <v>2.1759764948789985E-2</v>
      </c>
      <c r="F42">
        <v>9</v>
      </c>
      <c r="G42" s="22">
        <f t="shared" si="5"/>
        <v>626.37941798534462</v>
      </c>
      <c r="H42" s="20"/>
      <c r="J42" s="21"/>
    </row>
    <row r="43" spans="1:10" x14ac:dyDescent="0.2">
      <c r="A43">
        <v>10</v>
      </c>
      <c r="B43" s="18">
        <f t="shared" si="3"/>
        <v>2.1235924362849325</v>
      </c>
      <c r="C43">
        <v>10</v>
      </c>
      <c r="D43" s="22">
        <f t="shared" si="4"/>
        <v>658.49457749282908</v>
      </c>
      <c r="E43" s="25">
        <f t="shared" si="6"/>
        <v>2.1759764948789985E-2</v>
      </c>
      <c r="F43">
        <v>10</v>
      </c>
      <c r="G43" s="22">
        <f t="shared" si="5"/>
        <v>607.86710849059182</v>
      </c>
      <c r="H43" s="20"/>
      <c r="J43" s="21"/>
    </row>
    <row r="44" spans="1:10" x14ac:dyDescent="0.2">
      <c r="A44">
        <v>11</v>
      </c>
      <c r="B44" s="18">
        <f t="shared" si="3"/>
        <v>2.1455924362849323</v>
      </c>
      <c r="C44">
        <v>11</v>
      </c>
      <c r="D44" s="22">
        <f t="shared" si="4"/>
        <v>644.16589026653241</v>
      </c>
      <c r="E44" s="25">
        <f t="shared" si="6"/>
        <v>2.1759764948789881E-2</v>
      </c>
      <c r="F44">
        <v>11</v>
      </c>
      <c r="G44" s="22">
        <f t="shared" si="5"/>
        <v>589.9019204257412</v>
      </c>
      <c r="H44" s="20"/>
      <c r="J44" s="21"/>
    </row>
    <row r="45" spans="1:10" x14ac:dyDescent="0.2">
      <c r="A45">
        <v>12</v>
      </c>
      <c r="B45" s="18">
        <f t="shared" si="3"/>
        <v>2.1675924362849326</v>
      </c>
      <c r="C45">
        <v>12</v>
      </c>
      <c r="D45" s="22">
        <f t="shared" si="4"/>
        <v>630.14899190630456</v>
      </c>
      <c r="E45" s="25">
        <f t="shared" si="6"/>
        <v>2.1759764948790089E-2</v>
      </c>
      <c r="F45">
        <v>12</v>
      </c>
      <c r="G45" s="22">
        <f t="shared" si="5"/>
        <v>572.46768390884802</v>
      </c>
      <c r="H45" s="20"/>
      <c r="J45" s="21"/>
    </row>
    <row r="46" spans="1:10" x14ac:dyDescent="0.2">
      <c r="A46">
        <v>13</v>
      </c>
      <c r="B46" s="18">
        <f t="shared" si="3"/>
        <v>2.1895924362849324</v>
      </c>
      <c r="C46">
        <v>13</v>
      </c>
      <c r="D46" s="22">
        <f t="shared" si="4"/>
        <v>616.43709795970642</v>
      </c>
      <c r="E46" s="25">
        <f t="shared" si="6"/>
        <v>2.1759764948789968E-2</v>
      </c>
      <c r="F46">
        <v>13</v>
      </c>
      <c r="G46" s="22">
        <f t="shared" si="5"/>
        <v>555.54870695020077</v>
      </c>
      <c r="H46" s="20"/>
      <c r="J46" s="21"/>
    </row>
    <row r="47" spans="1:10" x14ac:dyDescent="0.2">
      <c r="A47">
        <v>14</v>
      </c>
      <c r="B47" s="18">
        <f t="shared" si="3"/>
        <v>2.2115924362849326</v>
      </c>
      <c r="C47">
        <v>14</v>
      </c>
      <c r="D47" s="22">
        <f t="shared" si="4"/>
        <v>603.02357160238898</v>
      </c>
      <c r="E47" s="25">
        <f t="shared" si="6"/>
        <v>2.1759764948789981E-2</v>
      </c>
      <c r="F47">
        <v>14</v>
      </c>
      <c r="G47" s="22">
        <f t="shared" si="5"/>
        <v>539.12976132847143</v>
      </c>
      <c r="H47" s="20"/>
      <c r="J47" s="21"/>
    </row>
    <row r="48" spans="1:10" x14ac:dyDescent="0.2">
      <c r="A48">
        <v>15</v>
      </c>
      <c r="B48" s="18">
        <f t="shared" si="3"/>
        <v>2.2335924362849324</v>
      </c>
      <c r="C48">
        <v>15</v>
      </c>
      <c r="D48" s="22">
        <f t="shared" si="4"/>
        <v>589.9019204257412</v>
      </c>
      <c r="E48" s="25">
        <f t="shared" si="6"/>
        <v>2.1759764948789947E-2</v>
      </c>
      <c r="F48">
        <v>15</v>
      </c>
      <c r="G48" s="22">
        <f t="shared" si="5"/>
        <v>523.19606888428837</v>
      </c>
      <c r="H48" s="20"/>
      <c r="J48" s="21"/>
    </row>
    <row r="49" spans="1:10" x14ac:dyDescent="0.2">
      <c r="A49">
        <v>16</v>
      </c>
      <c r="B49" s="18">
        <f t="shared" si="3"/>
        <v>2.2555924362849322</v>
      </c>
      <c r="C49">
        <v>16</v>
      </c>
      <c r="D49" s="22">
        <f t="shared" si="4"/>
        <v>577.0657932944373</v>
      </c>
      <c r="E49" s="25">
        <f t="shared" si="6"/>
        <v>2.1759764948789909E-2</v>
      </c>
      <c r="F49">
        <v>16</v>
      </c>
      <c r="G49" s="22">
        <f t="shared" si="5"/>
        <v>507.73328821889521</v>
      </c>
      <c r="H49" s="20"/>
      <c r="J49" s="21"/>
    </row>
    <row r="50" spans="1:10" x14ac:dyDescent="0.2">
      <c r="A50">
        <v>17</v>
      </c>
      <c r="B50" s="18">
        <f t="shared" si="3"/>
        <v>2.2775924362849325</v>
      </c>
      <c r="C50">
        <v>17</v>
      </c>
      <c r="D50" s="22">
        <f t="shared" si="4"/>
        <v>564.50897727236338</v>
      </c>
      <c r="E50" s="25">
        <f t="shared" si="6"/>
        <v>2.175976494878987E-2</v>
      </c>
      <c r="F50">
        <v>17</v>
      </c>
      <c r="G50" s="22">
        <f t="shared" si="5"/>
        <v>492.72750178592423</v>
      </c>
      <c r="H50" s="20"/>
      <c r="J50" s="21"/>
    </row>
    <row r="51" spans="1:10" x14ac:dyDescent="0.2">
      <c r="A51">
        <v>18</v>
      </c>
      <c r="B51" s="18">
        <f t="shared" si="3"/>
        <v>2.2995924362849323</v>
      </c>
      <c r="C51">
        <v>18</v>
      </c>
      <c r="D51" s="22">
        <f t="shared" si="4"/>
        <v>552.22539461543499</v>
      </c>
      <c r="E51" s="25">
        <f t="shared" si="6"/>
        <v>2.1759764948789867E-2</v>
      </c>
      <c r="F51">
        <v>18</v>
      </c>
      <c r="G51" s="22">
        <f t="shared" si="5"/>
        <v>478.16520336466476</v>
      </c>
      <c r="H51" s="20"/>
      <c r="J51" s="21"/>
    </row>
    <row r="52" spans="1:10" x14ac:dyDescent="0.2">
      <c r="A52">
        <v>19</v>
      </c>
      <c r="B52" s="18">
        <f t="shared" si="3"/>
        <v>2.3215924362849325</v>
      </c>
      <c r="C52">
        <v>19</v>
      </c>
      <c r="D52" s="22">
        <f t="shared" si="4"/>
        <v>540.20909982985029</v>
      </c>
      <c r="E52" s="25">
        <f t="shared" si="6"/>
        <v>2.1759764948790068E-2</v>
      </c>
      <c r="F52">
        <v>19</v>
      </c>
      <c r="G52" s="22">
        <f t="shared" si="5"/>
        <v>464.03328590355301</v>
      </c>
      <c r="H52" s="20"/>
      <c r="J52" s="21"/>
    </row>
    <row r="53" spans="1:10" x14ac:dyDescent="0.2">
      <c r="A53">
        <v>20</v>
      </c>
      <c r="B53" s="18">
        <f t="shared" si="3"/>
        <v>2.3435924362849323</v>
      </c>
      <c r="C53">
        <v>20</v>
      </c>
      <c r="D53" s="22">
        <f t="shared" si="4"/>
        <v>528.45427679435534</v>
      </c>
      <c r="E53" s="25">
        <f t="shared" si="6"/>
        <v>2.1759764948789957E-2</v>
      </c>
      <c r="F53">
        <v>20</v>
      </c>
      <c r="G53" s="22">
        <f t="shared" si="5"/>
        <v>450.31902972294091</v>
      </c>
      <c r="H53" s="20"/>
      <c r="J53" s="21"/>
    </row>
    <row r="54" spans="1:10" x14ac:dyDescent="0.2">
      <c r="A54">
        <v>21</v>
      </c>
      <c r="B54" s="18">
        <f t="shared" si="3"/>
        <v>2.3655924362849325</v>
      </c>
      <c r="C54">
        <v>21</v>
      </c>
      <c r="D54" s="22">
        <f t="shared" si="4"/>
        <v>516.95523594512736</v>
      </c>
      <c r="E54" s="25">
        <f t="shared" si="6"/>
        <v>2.1759764948789999E-2</v>
      </c>
      <c r="F54">
        <v>21</v>
      </c>
      <c r="G54" s="22">
        <f t="shared" si="5"/>
        <v>437.01009106652594</v>
      </c>
      <c r="H54" s="20"/>
      <c r="J54" s="21"/>
    </row>
  </sheetData>
  <phoneticPr fontId="3"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INTRODUCTION</vt:lpstr>
      <vt:lpstr>SD</vt:lpstr>
      <vt:lpstr>REGRESSION</vt:lpstr>
      <vt:lpstr>LOG REGRESS</vt:lpstr>
      <vt:lpstr>RENT CURVES</vt:lpstr>
      <vt:lpstr>Hypothetical</vt:lpstr>
      <vt:lpstr>Database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San Diego Residential Rent Data</dc:title>
  <dc:creator>Roger J. Brown</dc:creator>
  <cp:lastModifiedBy>Roger J Brown</cp:lastModifiedBy>
  <cp:lastPrinted>1995-11-03T03:29:39Z</cp:lastPrinted>
  <dcterms:created xsi:type="dcterms:W3CDTF">1995-10-28T14:42:36Z</dcterms:created>
  <dcterms:modified xsi:type="dcterms:W3CDTF">2012-04-24T01:56:30Z</dcterms:modified>
</cp:coreProperties>
</file>